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项目库明细表" sheetId="3" r:id="rId1"/>
  </sheets>
  <definedNames>
    <definedName name="_xlnm._FilterDatabase" localSheetId="0" hidden="1">项目库明细表!$A$5:$AD$38</definedName>
    <definedName name="_xlnm.Print_Titles" localSheetId="0">项目库明细表!$2:$5</definedName>
  </definedNames>
  <calcPr calcId="144525"/>
</workbook>
</file>

<file path=xl/sharedStrings.xml><?xml version="1.0" encoding="utf-8"?>
<sst xmlns="http://schemas.openxmlformats.org/spreadsheetml/2006/main" count="413" uniqueCount="178">
  <si>
    <r>
      <rPr>
        <sz val="28"/>
        <rFont val="方正小标宋_GBK"/>
        <charset val="134"/>
      </rPr>
      <t>萧县</t>
    </r>
    <r>
      <rPr>
        <sz val="28"/>
        <rFont val="Times New Roman"/>
        <charset val="134"/>
      </rPr>
      <t>2022</t>
    </r>
    <r>
      <rPr>
        <sz val="28"/>
        <rFont val="方正小标宋_GBK"/>
        <charset val="134"/>
      </rPr>
      <t>年巩固拓展脱贫攻坚成果和乡村振兴项目库</t>
    </r>
  </si>
  <si>
    <t>项目类别</t>
  </si>
  <si>
    <t>项目名称</t>
  </si>
  <si>
    <t>建设
性质</t>
  </si>
  <si>
    <t>主管部门</t>
  </si>
  <si>
    <t>实施单位和责任人</t>
  </si>
  <si>
    <t>项目实施地点</t>
  </si>
  <si>
    <t>建设任务（内容及规模）</t>
  </si>
  <si>
    <t>时间进度
(完成时限）</t>
  </si>
  <si>
    <t>预计投资</t>
  </si>
  <si>
    <t>其中：</t>
  </si>
  <si>
    <t>项目年度总目标</t>
  </si>
  <si>
    <t>绩效目标</t>
  </si>
  <si>
    <t>群众参与</t>
  </si>
  <si>
    <t>带贫减贫机制（帮扶机制）</t>
  </si>
  <si>
    <t>备注</t>
  </si>
  <si>
    <t>产出指标</t>
  </si>
  <si>
    <t>效益指标</t>
  </si>
  <si>
    <t>满意度</t>
  </si>
  <si>
    <t>财政衔接资金</t>
  </si>
  <si>
    <t>其他财政资金</t>
  </si>
  <si>
    <t>社会自筹资金</t>
  </si>
  <si>
    <t>行业部门及定点帮扶资金</t>
  </si>
  <si>
    <t>其他
资金</t>
  </si>
  <si>
    <t>经济效益</t>
  </si>
  <si>
    <t>受益对象</t>
  </si>
  <si>
    <t>乡镇</t>
  </si>
  <si>
    <t>行政村</t>
  </si>
  <si>
    <t>是否
出列村</t>
  </si>
  <si>
    <t>数量指标</t>
  </si>
  <si>
    <t>质量指标（验收合格率）</t>
  </si>
  <si>
    <t>成本指标</t>
  </si>
  <si>
    <t>时效指标（完成及时率）</t>
  </si>
  <si>
    <t>带动脱贫户经济总收入</t>
  </si>
  <si>
    <t>资产股权年收益率</t>
  </si>
  <si>
    <t>受益劳动者经济总收入</t>
  </si>
  <si>
    <t>受益户数</t>
  </si>
  <si>
    <t>受益人数</t>
  </si>
  <si>
    <t>合计</t>
  </si>
  <si>
    <t>一、产业发展项目</t>
  </si>
  <si>
    <t>（一）特色产业发展</t>
  </si>
  <si>
    <t>孙圩子乡程蒋山村胡萝卜产业发展项目</t>
  </si>
  <si>
    <t>新建</t>
  </si>
  <si>
    <t>县农业农村局</t>
  </si>
  <si>
    <r>
      <rPr>
        <sz val="12"/>
        <rFont val="方正仿宋_GBK"/>
        <charset val="134"/>
      </rPr>
      <t>孙圩子乡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张康</t>
    </r>
  </si>
  <si>
    <t>孙圩子乡</t>
  </si>
  <si>
    <t>程蒋山村</t>
  </si>
  <si>
    <t>否</t>
  </si>
  <si>
    <r>
      <rPr>
        <sz val="12"/>
        <rFont val="方正仿宋_GBK"/>
        <charset val="134"/>
      </rPr>
      <t>新建果蔬大棚</t>
    </r>
    <r>
      <rPr>
        <sz val="12"/>
        <rFont val="Times New Roman"/>
        <charset val="134"/>
      </rPr>
      <t>200</t>
    </r>
    <r>
      <rPr>
        <sz val="12"/>
        <rFont val="方正仿宋_GBK"/>
        <charset val="134"/>
      </rPr>
      <t>亩，配套相关附属设施等；</t>
    </r>
  </si>
  <si>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月底前</t>
    </r>
  </si>
  <si>
    <r>
      <rPr>
        <sz val="12"/>
        <rFont val="方正仿宋_GBK"/>
        <charset val="134"/>
      </rPr>
      <t>建成果蔬大棚</t>
    </r>
    <r>
      <rPr>
        <sz val="12"/>
        <rFont val="Times New Roman"/>
        <charset val="134"/>
      </rPr>
      <t>200</t>
    </r>
    <r>
      <rPr>
        <sz val="12"/>
        <rFont val="方正仿宋_GBK"/>
        <charset val="134"/>
      </rPr>
      <t>亩，配套相关附属设施等；</t>
    </r>
  </si>
  <si>
    <r>
      <rPr>
        <sz val="12"/>
        <rFont val="方正仿宋_GBK"/>
        <charset val="134"/>
      </rPr>
      <t>脱贫人口加入合作社、村集体经济人数</t>
    </r>
    <r>
      <rPr>
        <sz val="12"/>
        <rFont val="Times New Roman"/>
        <charset val="134"/>
      </rPr>
      <t>10</t>
    </r>
    <r>
      <rPr>
        <sz val="12"/>
        <rFont val="方正仿宋_GBK"/>
        <charset val="134"/>
      </rPr>
      <t>人</t>
    </r>
  </si>
  <si>
    <t>/</t>
  </si>
  <si>
    <t>项目申报、实施过程监督、带动产业发展</t>
  </si>
  <si>
    <t>以提供就业岗位的形式，增加脱贫户收入，激发脱贫户内生动力，同时增加村集体收入</t>
  </si>
  <si>
    <r>
      <rPr>
        <sz val="12"/>
        <rFont val="方正仿宋_GBK"/>
        <charset val="134"/>
      </rPr>
      <t>胡萝卜清洗车间及配套相关附属设施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套及其他配套设施等</t>
    </r>
  </si>
  <si>
    <r>
      <rPr>
        <sz val="12"/>
        <rFont val="方正仿宋_GBK"/>
        <charset val="134"/>
      </rPr>
      <t>胡萝卜清洗车间及配套相关附属设施</t>
    </r>
    <r>
      <rPr>
        <sz val="12"/>
        <rFont val="Times New Roman"/>
        <charset val="134"/>
      </rPr>
      <t>6</t>
    </r>
    <r>
      <rPr>
        <sz val="12"/>
        <rFont val="方正仿宋_GBK"/>
        <charset val="134"/>
      </rPr>
      <t>套及其他配套设施等；</t>
    </r>
  </si>
  <si>
    <r>
      <rPr>
        <sz val="12"/>
        <rFont val="方正仿宋_GBK"/>
        <charset val="134"/>
      </rPr>
      <t>新建</t>
    </r>
    <r>
      <rPr>
        <sz val="12"/>
        <rFont val="Times New Roman"/>
        <charset val="134"/>
      </rPr>
      <t>2000</t>
    </r>
    <r>
      <rPr>
        <sz val="12"/>
        <rFont val="方正仿宋_GBK"/>
        <charset val="134"/>
      </rPr>
      <t>吨冷库及配套相关附属设施等</t>
    </r>
  </si>
  <si>
    <r>
      <rPr>
        <sz val="12"/>
        <rFont val="方正仿宋_GBK"/>
        <charset val="134"/>
      </rPr>
      <t>新建</t>
    </r>
    <r>
      <rPr>
        <sz val="12"/>
        <rFont val="Times New Roman"/>
        <charset val="134"/>
      </rPr>
      <t>2000</t>
    </r>
    <r>
      <rPr>
        <sz val="12"/>
        <rFont val="方正仿宋_GBK"/>
        <charset val="134"/>
      </rPr>
      <t>吨冷库及配套相关附属设施等。</t>
    </r>
  </si>
  <si>
    <r>
      <rPr>
        <sz val="12"/>
        <rFont val="方正仿宋_GBK"/>
        <charset val="134"/>
      </rPr>
      <t>脱贫人口加入合作社、村集体经济人数</t>
    </r>
    <r>
      <rPr>
        <sz val="12"/>
        <rFont val="Times New Roman"/>
        <charset val="134"/>
      </rPr>
      <t>15</t>
    </r>
    <r>
      <rPr>
        <sz val="12"/>
        <rFont val="方正仿宋_GBK"/>
        <charset val="134"/>
      </rPr>
      <t>人</t>
    </r>
  </si>
  <si>
    <t>侯楼村特色产业发展项目</t>
  </si>
  <si>
    <t>侯楼村</t>
  </si>
  <si>
    <r>
      <rPr>
        <sz val="12"/>
        <rFont val="方正仿宋_GBK"/>
        <charset val="134"/>
      </rPr>
      <t>建设养殖大棚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栋，养殖集中区长</t>
    </r>
    <r>
      <rPr>
        <sz val="12"/>
        <rFont val="Times New Roman"/>
        <charset val="134"/>
      </rPr>
      <t>100</t>
    </r>
    <r>
      <rPr>
        <sz val="12"/>
        <rFont val="方正仿宋_GBK"/>
        <charset val="134"/>
      </rPr>
      <t>米</t>
    </r>
    <r>
      <rPr>
        <sz val="12"/>
        <rFont val="Times New Roman"/>
        <charset val="134"/>
      </rPr>
      <t>*</t>
    </r>
    <r>
      <rPr>
        <sz val="12"/>
        <rFont val="方正仿宋_GBK"/>
        <charset val="134"/>
      </rPr>
      <t>宽</t>
    </r>
    <r>
      <rPr>
        <sz val="12"/>
        <rFont val="Times New Roman"/>
        <charset val="134"/>
      </rPr>
      <t>60</t>
    </r>
    <r>
      <rPr>
        <sz val="12"/>
        <rFont val="方正仿宋_GBK"/>
        <charset val="134"/>
      </rPr>
      <t>米（养殖牛）占地面积约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亩，钢结构大棚配套设施等</t>
    </r>
  </si>
  <si>
    <r>
      <rPr>
        <sz val="12"/>
        <rFont val="方正仿宋_GBK"/>
        <charset val="134"/>
      </rPr>
      <t>建设养殖大棚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栋及棚配套设施等</t>
    </r>
  </si>
  <si>
    <r>
      <rPr>
        <sz val="12"/>
        <rFont val="方正仿宋_GBK"/>
        <charset val="134"/>
      </rPr>
      <t>脱贫人口加入合作社、村集体经济人数</t>
    </r>
    <r>
      <rPr>
        <sz val="12"/>
        <rFont val="Times New Roman"/>
        <charset val="134"/>
      </rPr>
      <t>30</t>
    </r>
    <r>
      <rPr>
        <sz val="12"/>
        <rFont val="方正仿宋_GBK"/>
        <charset val="134"/>
      </rPr>
      <t>人</t>
    </r>
  </si>
  <si>
    <t>资源化利用有机肥生产，建设厂房、生产设备和运输车辆等配套设施</t>
  </si>
  <si>
    <r>
      <rPr>
        <sz val="12"/>
        <rFont val="方正仿宋_GBK"/>
        <charset val="134"/>
      </rPr>
      <t>脱贫人口加入村集体经济人数</t>
    </r>
    <r>
      <rPr>
        <sz val="12"/>
        <rFont val="Times New Roman"/>
        <charset val="134"/>
      </rPr>
      <t>13</t>
    </r>
    <r>
      <rPr>
        <sz val="12"/>
        <rFont val="方正仿宋_GBK"/>
        <charset val="134"/>
      </rPr>
      <t>人</t>
    </r>
  </si>
  <si>
    <t>徐里村特色产业发展项目</t>
  </si>
  <si>
    <t>徐里村</t>
  </si>
  <si>
    <r>
      <rPr>
        <sz val="12"/>
        <rFont val="方正仿宋_GBK"/>
        <charset val="134"/>
      </rPr>
      <t>建设钢架养羊大棚</t>
    </r>
    <r>
      <rPr>
        <sz val="12"/>
        <rFont val="Times New Roman"/>
        <charset val="134"/>
      </rPr>
      <t>5</t>
    </r>
    <r>
      <rPr>
        <sz val="12"/>
        <rFont val="方正仿宋_GBK"/>
        <charset val="134"/>
      </rPr>
      <t>个以及附属设施，总占地面积约</t>
    </r>
    <r>
      <rPr>
        <sz val="12"/>
        <rFont val="Times New Roman"/>
        <charset val="134"/>
      </rPr>
      <t>29</t>
    </r>
    <r>
      <rPr>
        <sz val="12"/>
        <rFont val="方正仿宋_GBK"/>
        <charset val="134"/>
      </rPr>
      <t>亩</t>
    </r>
  </si>
  <si>
    <r>
      <rPr>
        <sz val="12"/>
        <rFont val="方正仿宋_GBK"/>
        <charset val="134"/>
      </rPr>
      <t>发展养羊数量</t>
    </r>
    <r>
      <rPr>
        <sz val="12"/>
        <rFont val="Times New Roman"/>
        <charset val="134"/>
      </rPr>
      <t>3000</t>
    </r>
    <r>
      <rPr>
        <sz val="12"/>
        <rFont val="方正仿宋_GBK"/>
        <charset val="134"/>
      </rPr>
      <t>只左右</t>
    </r>
  </si>
  <si>
    <t>（四）特色种养业奖补到户</t>
  </si>
  <si>
    <t>孙圩子乡孙圩子村自种自养项目</t>
  </si>
  <si>
    <r>
      <rPr>
        <sz val="11"/>
        <rFont val="方正仿宋_GBK"/>
        <charset val="134"/>
      </rPr>
      <t>孙圩子乡</t>
    </r>
    <r>
      <rPr>
        <sz val="11"/>
        <rFont val="Times New Roman"/>
        <charset val="134"/>
      </rPr>
      <t xml:space="preserve">
</t>
    </r>
    <r>
      <rPr>
        <sz val="11"/>
        <rFont val="方正仿宋_GBK"/>
        <charset val="134"/>
      </rPr>
      <t>张康</t>
    </r>
  </si>
  <si>
    <t>孙圩子村</t>
  </si>
  <si>
    <r>
      <rPr>
        <sz val="11"/>
        <rFont val="方正仿宋_GBK"/>
        <charset val="134"/>
      </rPr>
      <t>扶持</t>
    </r>
    <r>
      <rPr>
        <sz val="11"/>
        <rFont val="Times New Roman"/>
        <charset val="134"/>
      </rPr>
      <t>100</t>
    </r>
    <r>
      <rPr>
        <sz val="11"/>
        <rFont val="方正仿宋_GBK"/>
        <charset val="134"/>
      </rPr>
      <t>户脱贫户发展特色种养业</t>
    </r>
  </si>
  <si>
    <r>
      <rPr>
        <sz val="11"/>
        <rFont val="Times New Roman"/>
        <charset val="134"/>
      </rPr>
      <t>2022</t>
    </r>
    <r>
      <rPr>
        <sz val="11"/>
        <rFont val="方正仿宋_GBK"/>
        <charset val="134"/>
      </rPr>
      <t>年</t>
    </r>
    <r>
      <rPr>
        <sz val="11"/>
        <rFont val="Times New Roman"/>
        <charset val="134"/>
      </rPr>
      <t>12</t>
    </r>
    <r>
      <rPr>
        <sz val="11"/>
        <rFont val="方正仿宋_GBK"/>
        <charset val="134"/>
      </rPr>
      <t>月底前</t>
    </r>
  </si>
  <si>
    <r>
      <rPr>
        <sz val="11"/>
        <rFont val="方正仿宋_GBK"/>
        <charset val="134"/>
      </rPr>
      <t>养羊</t>
    </r>
    <r>
      <rPr>
        <sz val="11"/>
        <rFont val="Times New Roman"/>
        <charset val="134"/>
      </rPr>
      <t>350</t>
    </r>
    <r>
      <rPr>
        <sz val="11"/>
        <rFont val="方正仿宋_GBK"/>
        <charset val="134"/>
      </rPr>
      <t>只；种植胡萝卜作物</t>
    </r>
    <r>
      <rPr>
        <sz val="11"/>
        <rFont val="Times New Roman"/>
        <charset val="134"/>
      </rPr>
      <t>125</t>
    </r>
    <r>
      <rPr>
        <sz val="11"/>
        <rFont val="方正仿宋_GBK"/>
        <charset val="134"/>
      </rPr>
      <t>亩；</t>
    </r>
  </si>
  <si>
    <r>
      <rPr>
        <sz val="11"/>
        <rFont val="方正仿宋_GBK"/>
        <charset val="134"/>
      </rPr>
      <t>种植成活率</t>
    </r>
    <r>
      <rPr>
        <sz val="11"/>
        <rFont val="Times New Roman"/>
        <charset val="134"/>
      </rPr>
      <t>100%</t>
    </r>
    <r>
      <rPr>
        <sz val="11"/>
        <rFont val="方正仿宋_GBK"/>
        <charset val="134"/>
      </rPr>
      <t>，养殖成活率</t>
    </r>
    <r>
      <rPr>
        <sz val="11"/>
        <rFont val="Times New Roman"/>
        <charset val="134"/>
      </rPr>
      <t>80%</t>
    </r>
    <r>
      <rPr>
        <sz val="11"/>
        <rFont val="方正仿宋_GBK"/>
        <charset val="134"/>
      </rPr>
      <t>。</t>
    </r>
  </si>
  <si>
    <r>
      <rPr>
        <sz val="11"/>
        <rFont val="方正仿宋_GBK"/>
        <charset val="134"/>
      </rPr>
      <t>以产业补助的形式户均补助</t>
    </r>
    <r>
      <rPr>
        <sz val="11"/>
        <rFont val="Times New Roman"/>
        <charset val="134"/>
      </rPr>
      <t>2591</t>
    </r>
    <r>
      <rPr>
        <sz val="11"/>
        <rFont val="方正仿宋_GBK"/>
        <charset val="134"/>
      </rPr>
      <t>元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年，激发脱贫人口内生动力，增加脱贫户收入</t>
    </r>
  </si>
  <si>
    <t>孙圩子乡徐双楼村自种自养项目</t>
  </si>
  <si>
    <t>徐双楼村</t>
  </si>
  <si>
    <t>扶持60户脱贫户发展特色种养业</t>
  </si>
  <si>
    <t>养羊380只；种植胡萝卜作物6亩；</t>
  </si>
  <si>
    <r>
      <rPr>
        <sz val="11"/>
        <rFont val="方正仿宋_GBK"/>
        <charset val="134"/>
      </rPr>
      <t>以产业补助的形式户均补助2800元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年，激发脱贫人口内生动力，增加脱贫户收入</t>
    </r>
  </si>
  <si>
    <t>孙圩子乡程蒋山村自种自养项目</t>
  </si>
  <si>
    <t>扶持42户脱贫户发展特色种养业</t>
  </si>
  <si>
    <t>养羊80只；种植胡萝卜作物70亩；</t>
  </si>
  <si>
    <t>孙圩子乡马庄村自种自养项目</t>
  </si>
  <si>
    <t>马庄村</t>
  </si>
  <si>
    <t>扶持76户脱贫户发展特色种养业</t>
  </si>
  <si>
    <t>养羊217只；种植胡萝卜作物115亩；</t>
  </si>
  <si>
    <t>孙圩子乡周圩子村自种自养项目</t>
  </si>
  <si>
    <t>孙圩子乡
张康</t>
  </si>
  <si>
    <t>周圩子村</t>
  </si>
  <si>
    <t>是</t>
  </si>
  <si>
    <t>扶持30户脱贫户发展特色种养业</t>
  </si>
  <si>
    <t>养羊200只；种植胡萝卜作物20亩；种植果树20亩</t>
  </si>
  <si>
    <t>孙圩子乡王庄村村自种自养项目</t>
  </si>
  <si>
    <t xml:space="preserve">王庄村 </t>
  </si>
  <si>
    <t>养羊12只；养牛2只.养猪3头.种植胡萝卜作物168亩；</t>
  </si>
  <si>
    <t>孙圩子乡港河村自种自养项目</t>
  </si>
  <si>
    <t>港河村</t>
  </si>
  <si>
    <t>扶持35户脱贫户发展特色种养业</t>
  </si>
  <si>
    <t>养羊81只；种植胡萝卜作物55亩；</t>
  </si>
  <si>
    <t>孙圩子乡侯楼村自种自养项目</t>
  </si>
  <si>
    <t>扶持50户脱贫户发展特色种养业</t>
  </si>
  <si>
    <t>养羊274只；种植胡萝卜作物60亩；</t>
  </si>
  <si>
    <t>孙圩子乡丁楼村自种自养项目</t>
  </si>
  <si>
    <t>丁楼村</t>
  </si>
  <si>
    <t>扶持28户脱贫户发展特色种养业</t>
  </si>
  <si>
    <t>种植胡萝卜作物56亩；</t>
  </si>
  <si>
    <r>
      <rPr>
        <sz val="11"/>
        <rFont val="方正仿宋_GBK"/>
        <charset val="134"/>
      </rPr>
      <t>种植成活率</t>
    </r>
    <r>
      <rPr>
        <sz val="11"/>
        <rFont val="Times New Roman"/>
        <charset val="134"/>
      </rPr>
      <t>100%</t>
    </r>
    <r>
      <rPr>
        <sz val="11"/>
        <rFont val="方正仿宋_GBK"/>
        <charset val="134"/>
      </rPr>
      <t>，</t>
    </r>
  </si>
  <si>
    <r>
      <rPr>
        <sz val="11"/>
        <rFont val="方正仿宋_GBK"/>
        <charset val="134"/>
      </rPr>
      <t>以产业补助的形式户均补助3000元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年，激发脱贫人口内生动力，增加脱贫户收入</t>
    </r>
  </si>
  <si>
    <t>孙圩子乡徐里村自种自养项目</t>
  </si>
  <si>
    <t>扶持20户脱贫户发展特色种养业</t>
  </si>
  <si>
    <t>养羊94只；养猪4头；种植胡萝卜作物15亩；</t>
  </si>
  <si>
    <t>（五）小型农田水利设施建设</t>
  </si>
  <si>
    <t>孙圩子乡水毁桥涵修复项目</t>
  </si>
  <si>
    <t>改建</t>
  </si>
  <si>
    <t>县水利局</t>
  </si>
  <si>
    <t>水利局
徐鹏</t>
  </si>
  <si>
    <t>孙圩子、马庄、周圩、徐里、丁楼村</t>
  </si>
  <si>
    <r>
      <rPr>
        <sz val="12"/>
        <rFont val="方正仿宋_GBK"/>
        <charset val="134"/>
      </rPr>
      <t>改建修复水毁桥涵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座（其中，孙圩子村改建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座、马庄村改建</t>
    </r>
    <r>
      <rPr>
        <sz val="12"/>
        <rFont val="Times New Roman"/>
        <charset val="134"/>
      </rPr>
      <t>1</t>
    </r>
    <r>
      <rPr>
        <sz val="12"/>
        <rFont val="方正仿宋_GBK"/>
        <charset val="134"/>
      </rPr>
      <t>座、周圩村改建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座、徐里村修复</t>
    </r>
    <r>
      <rPr>
        <sz val="12"/>
        <rFont val="Times New Roman"/>
        <charset val="134"/>
      </rPr>
      <t>4</t>
    </r>
    <r>
      <rPr>
        <sz val="12"/>
        <rFont val="方正仿宋_GBK"/>
        <charset val="134"/>
      </rPr>
      <t>座、丁楼村改建</t>
    </r>
    <r>
      <rPr>
        <sz val="12"/>
        <rFont val="Times New Roman"/>
        <charset val="134"/>
      </rPr>
      <t>2</t>
    </r>
    <r>
      <rPr>
        <sz val="12"/>
        <rFont val="方正仿宋_GBK"/>
        <charset val="134"/>
      </rPr>
      <t>座）</t>
    </r>
  </si>
  <si>
    <r>
      <rPr>
        <sz val="12"/>
        <rFont val="方正仿宋_GBK"/>
        <charset val="134"/>
      </rPr>
      <t>修复完成水毁桥涵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座</t>
    </r>
  </si>
  <si>
    <r>
      <rPr>
        <sz val="12"/>
        <rFont val="方正仿宋_GBK"/>
        <charset val="134"/>
      </rPr>
      <t>修复桥涵</t>
    </r>
    <r>
      <rPr>
        <sz val="12"/>
        <rFont val="Times New Roman"/>
        <charset val="134"/>
      </rPr>
      <t>12</t>
    </r>
    <r>
      <rPr>
        <sz val="12"/>
        <rFont val="方正仿宋_GBK"/>
        <charset val="134"/>
      </rPr>
      <t>座</t>
    </r>
  </si>
  <si>
    <t>参与项目申报、实施过程监督、竣工后受益</t>
  </si>
  <si>
    <t>以小型农田水利设施建设的形式，改善产业基础设施条件，助力产业发展</t>
  </si>
  <si>
    <t>二、基础设施建设</t>
  </si>
  <si>
    <t>（二）“进村入户”道路</t>
  </si>
  <si>
    <r>
      <rPr>
        <sz val="11"/>
        <rFont val="方正仿宋_GBK"/>
        <charset val="134"/>
      </rPr>
      <t>孙圩子</t>
    </r>
    <r>
      <rPr>
        <sz val="11"/>
        <rFont val="Times New Roman"/>
        <charset val="134"/>
      </rPr>
      <t>“</t>
    </r>
    <r>
      <rPr>
        <sz val="11"/>
        <rFont val="方正仿宋_GBK"/>
        <charset val="134"/>
      </rPr>
      <t>进村入户</t>
    </r>
    <r>
      <rPr>
        <sz val="11"/>
        <rFont val="Times New Roman"/>
        <charset val="134"/>
      </rPr>
      <t>”</t>
    </r>
    <r>
      <rPr>
        <sz val="11"/>
        <rFont val="方正仿宋_GBK"/>
        <charset val="134"/>
      </rPr>
      <t>道路商砼、石子采购项目</t>
    </r>
  </si>
  <si>
    <t>县交通局</t>
  </si>
  <si>
    <t>王庄村、孙圩子村、候楼村、程蒋山村、周圩村、徐里村、丁楼村、徐双楼村、马庄村等</t>
  </si>
  <si>
    <r>
      <rPr>
        <sz val="11"/>
        <rFont val="方正仿宋_GBK"/>
        <charset val="134"/>
      </rPr>
      <t>采购商砼约</t>
    </r>
    <r>
      <rPr>
        <sz val="11"/>
        <rFont val="Times New Roman"/>
        <charset val="134"/>
      </rPr>
      <t>20903</t>
    </r>
    <r>
      <rPr>
        <sz val="11"/>
        <rFont val="方正仿宋_GBK"/>
        <charset val="134"/>
      </rPr>
      <t>方米、石子约</t>
    </r>
    <r>
      <rPr>
        <sz val="11"/>
        <rFont val="Times New Roman"/>
        <charset val="134"/>
      </rPr>
      <t>12286</t>
    </r>
    <r>
      <rPr>
        <sz val="11"/>
        <rFont val="方正仿宋_GBK"/>
        <charset val="134"/>
      </rPr>
      <t>方用于进村入户道路改建</t>
    </r>
  </si>
  <si>
    <r>
      <rPr>
        <sz val="11"/>
        <rFont val="方正仿宋_GBK"/>
        <charset val="134"/>
      </rPr>
      <t>建设道路长约</t>
    </r>
    <r>
      <rPr>
        <sz val="11"/>
        <rFont val="Times New Roman"/>
        <charset val="134"/>
      </rPr>
      <t>35</t>
    </r>
    <r>
      <rPr>
        <sz val="11"/>
        <rFont val="方正仿宋_GBK"/>
        <charset val="134"/>
      </rPr>
      <t>公里，改善脱贫人口生产生活设施条件，提升村内基础设施水平</t>
    </r>
  </si>
  <si>
    <t>项目申报、实施过程务工和监督、竣工后受益</t>
  </si>
  <si>
    <t>以道路建设的形式，改善村内基础设施条件，提升脱贫人口出行水平</t>
  </si>
  <si>
    <t>三、教育帮扶</t>
  </si>
  <si>
    <t>雨露计划</t>
  </si>
  <si>
    <t>县教体局</t>
  </si>
  <si>
    <t>县教体局杜尚训</t>
  </si>
  <si>
    <t>各乡镇</t>
  </si>
  <si>
    <t>中职、高职助学资助</t>
  </si>
  <si>
    <r>
      <rPr>
        <sz val="12"/>
        <rFont val="Times New Roman"/>
        <charset val="134"/>
      </rPr>
      <t>2022</t>
    </r>
    <r>
      <rPr>
        <sz val="12"/>
        <rFont val="宋体"/>
        <charset val="134"/>
      </rPr>
      <t>年</t>
    </r>
    <r>
      <rPr>
        <sz val="12"/>
        <rFont val="Times New Roman"/>
        <charset val="134"/>
      </rPr>
      <t>12</t>
    </r>
    <r>
      <rPr>
        <sz val="12"/>
        <rFont val="宋体"/>
        <charset val="134"/>
      </rPr>
      <t>月</t>
    </r>
  </si>
  <si>
    <r>
      <rPr>
        <sz val="12"/>
        <rFont val="方正仿宋_GBK"/>
        <charset val="134"/>
      </rPr>
      <t>完成约</t>
    </r>
    <r>
      <rPr>
        <sz val="12"/>
        <rFont val="Times New Roman"/>
        <charset val="134"/>
      </rPr>
      <t>2800</t>
    </r>
    <r>
      <rPr>
        <sz val="12"/>
        <rFont val="方正仿宋_GBK"/>
        <charset val="134"/>
      </rPr>
      <t>名脱贫家庭中职高职学生资助</t>
    </r>
  </si>
  <si>
    <r>
      <rPr>
        <sz val="12"/>
        <rFont val="方正仿宋_GBK"/>
        <charset val="134"/>
      </rPr>
      <t>资助原建档立卡脱贫户子女</t>
    </r>
    <r>
      <rPr>
        <sz val="12"/>
        <rFont val="Times New Roman"/>
        <charset val="134"/>
      </rPr>
      <t>2800</t>
    </r>
    <r>
      <rPr>
        <sz val="12"/>
        <rFont val="方正仿宋_GBK"/>
        <charset val="134"/>
      </rPr>
      <t>人</t>
    </r>
  </si>
  <si>
    <r>
      <rPr>
        <sz val="12"/>
        <rFont val="Times New Roman"/>
        <charset val="134"/>
      </rPr>
      <t>3000/</t>
    </r>
    <r>
      <rPr>
        <sz val="12"/>
        <rFont val="方正仿宋_GBK"/>
        <charset val="134"/>
      </rPr>
      <t>年</t>
    </r>
  </si>
  <si>
    <t>项目申报、实施过程监督，原建档立卡脱贫家庭子女直接受益。</t>
  </si>
  <si>
    <t>以教育补贴的形式减轻原建档立卡脱贫家庭教育支出负担。</t>
  </si>
  <si>
    <t>四、公益岗位</t>
  </si>
  <si>
    <t>公益岗位项目</t>
  </si>
  <si>
    <t>县人社局</t>
  </si>
  <si>
    <t>县人社局吴伟</t>
  </si>
  <si>
    <r>
      <rPr>
        <sz val="12"/>
        <rFont val="方正仿宋_GBK"/>
        <charset val="134"/>
      </rPr>
      <t>开发保洁、保安、河道巡护员、环境监督员、村部保洁员和扶贫互助岗等基层基础辅助性公益岗位</t>
    </r>
    <r>
      <rPr>
        <sz val="12"/>
        <rFont val="Times New Roman"/>
        <charset val="134"/>
      </rPr>
      <t>5000</t>
    </r>
    <r>
      <rPr>
        <sz val="12"/>
        <rFont val="方正仿宋_GBK"/>
        <charset val="134"/>
      </rPr>
      <t>个</t>
    </r>
  </si>
  <si>
    <r>
      <rPr>
        <sz val="12"/>
        <rFont val="方正仿宋_GBK"/>
        <charset val="134"/>
      </rPr>
      <t>计划</t>
    </r>
    <r>
      <rPr>
        <sz val="12"/>
        <rFont val="Times New Roman"/>
        <charset val="134"/>
      </rPr>
      <t>2022</t>
    </r>
    <r>
      <rPr>
        <sz val="12"/>
        <rFont val="方正仿宋_GBK"/>
        <charset val="134"/>
      </rPr>
      <t>年底前保持基层基础辅助性公益岗位</t>
    </r>
    <r>
      <rPr>
        <sz val="12"/>
        <rFont val="Times New Roman"/>
        <charset val="134"/>
      </rPr>
      <t>5000</t>
    </r>
    <r>
      <rPr>
        <sz val="12"/>
        <rFont val="方正仿宋_GBK"/>
        <charset val="134"/>
      </rPr>
      <t>个</t>
    </r>
  </si>
  <si>
    <r>
      <rPr>
        <sz val="12"/>
        <rFont val="方正仿宋_GBK"/>
        <charset val="134"/>
      </rPr>
      <t>享受公益性岗位补贴人次数</t>
    </r>
    <r>
      <rPr>
        <sz val="12"/>
        <rFont val="Times New Roman"/>
        <charset val="134"/>
      </rPr>
      <t>≥5000</t>
    </r>
    <r>
      <rPr>
        <sz val="12"/>
        <rFont val="方正仿宋_GBK"/>
        <charset val="134"/>
      </rPr>
      <t>人</t>
    </r>
  </si>
  <si>
    <r>
      <rPr>
        <sz val="12"/>
        <rFont val="方正仿宋_GBK"/>
        <charset val="134"/>
      </rPr>
      <t>求职创业补贴发放准确率</t>
    </r>
    <r>
      <rPr>
        <sz val="12"/>
        <rFont val="Times New Roman"/>
        <charset val="134"/>
      </rPr>
      <t>≥100%;</t>
    </r>
  </si>
  <si>
    <r>
      <rPr>
        <sz val="12"/>
        <rFont val="Times New Roman"/>
        <charset val="134"/>
      </rPr>
      <t>7200</t>
    </r>
    <r>
      <rPr>
        <sz val="12"/>
        <rFont val="方正仿宋_GBK"/>
        <charset val="134"/>
      </rPr>
      <t>元</t>
    </r>
  </si>
  <si>
    <r>
      <rPr>
        <sz val="12"/>
        <rFont val="方正仿宋_GBK"/>
        <charset val="134"/>
      </rPr>
      <t>发放公益性岗位补贴金额</t>
    </r>
    <r>
      <rPr>
        <sz val="12"/>
        <rFont val="Times New Roman"/>
        <charset val="134"/>
      </rPr>
      <t>3500</t>
    </r>
    <r>
      <rPr>
        <sz val="12"/>
        <rFont val="方正仿宋_GBK"/>
        <charset val="134"/>
      </rPr>
      <t>万元</t>
    </r>
  </si>
  <si>
    <t>项目申报、实施过程监督、务工带动增收</t>
  </si>
  <si>
    <r>
      <rPr>
        <sz val="12"/>
        <rFont val="方正仿宋_GBK"/>
        <charset val="134"/>
      </rPr>
      <t>以提供就业岗位的形式，人均年增收</t>
    </r>
    <r>
      <rPr>
        <sz val="12"/>
        <rFont val="Times New Roman"/>
        <charset val="134"/>
      </rPr>
      <t>7200</t>
    </r>
    <r>
      <rPr>
        <sz val="12"/>
        <rFont val="方正仿宋_GBK"/>
        <charset val="134"/>
      </rPr>
      <t>元以上。增加脱贫户收入发同时，有效激发脱贫户内生动力</t>
    </r>
  </si>
  <si>
    <t>五、金融项目</t>
  </si>
  <si>
    <t>小额信贷贴息资金</t>
  </si>
  <si>
    <t>县财政局</t>
  </si>
  <si>
    <r>
      <rPr>
        <sz val="12"/>
        <rFont val="方正仿宋_GBK"/>
        <charset val="134"/>
      </rPr>
      <t>财政局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刘学东</t>
    </r>
  </si>
  <si>
    <r>
      <rPr>
        <sz val="12"/>
        <rFont val="方正仿宋_GBK"/>
        <charset val="134"/>
      </rPr>
      <t>小额信贷贴息</t>
    </r>
    <r>
      <rPr>
        <sz val="12"/>
        <rFont val="Times New Roman"/>
        <charset val="134"/>
      </rPr>
      <t>616</t>
    </r>
    <r>
      <rPr>
        <sz val="12"/>
        <rFont val="方正仿宋_GBK"/>
        <charset val="134"/>
      </rPr>
      <t>万元</t>
    </r>
  </si>
  <si>
    <r>
      <rPr>
        <sz val="12"/>
        <rFont val="方正仿宋_GBK"/>
        <charset val="134"/>
      </rPr>
      <t>为小额信贷用户以</t>
    </r>
    <r>
      <rPr>
        <sz val="12"/>
        <rFont val="Times New Roman"/>
        <charset val="134"/>
      </rPr>
      <t>4.75%</t>
    </r>
    <r>
      <rPr>
        <sz val="12"/>
        <rFont val="方正仿宋_GBK"/>
        <charset val="134"/>
      </rPr>
      <t>的利率贴息</t>
    </r>
  </si>
  <si>
    <r>
      <rPr>
        <sz val="12"/>
        <rFont val="方正仿宋_GBK"/>
        <charset val="134"/>
      </rPr>
      <t>贴息资金</t>
    </r>
    <r>
      <rPr>
        <sz val="12"/>
        <rFont val="Times New Roman"/>
        <charset val="134"/>
      </rPr>
      <t>616</t>
    </r>
    <r>
      <rPr>
        <sz val="12"/>
        <rFont val="方正仿宋_GBK"/>
        <charset val="134"/>
      </rPr>
      <t>万元</t>
    </r>
  </si>
  <si>
    <r>
      <rPr>
        <sz val="12"/>
        <rFont val="方正仿宋_GBK"/>
        <charset val="134"/>
      </rPr>
      <t>贴息率</t>
    </r>
    <r>
      <rPr>
        <sz val="12"/>
        <rFont val="Times New Roman"/>
        <charset val="134"/>
      </rPr>
      <t>4.75%</t>
    </r>
  </si>
  <si>
    <t>以贴息的方式减少小额信贷用户的资金使用负担</t>
  </si>
  <si>
    <t>六、项目管理费</t>
  </si>
  <si>
    <t>项目管理费</t>
  </si>
  <si>
    <t>县直各部门</t>
  </si>
  <si>
    <t>项目实施单位负责人</t>
  </si>
  <si>
    <t>项目前期规划、实施、验收等需求资金</t>
  </si>
  <si>
    <t>落实项目前期招标、实施过程监督和完工后质量检测、审计等支出</t>
  </si>
  <si>
    <t>实施过程监督</t>
  </si>
  <si>
    <t>保障项目稳定实施，巩固拓展脱贫攻坚成果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</si>
</sst>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176" formatCode="0.000_ "/>
    <numFmt numFmtId="44" formatCode="_ &quot;￥&quot;* #,##0.00_ ;_ &quot;￥&quot;* \-#,##0.00_ ;_ &quot;￥&quot;* &quot;-&quot;??_ ;_ @_ "/>
    <numFmt numFmtId="177" formatCode="0.00_ "/>
    <numFmt numFmtId="42" formatCode="_ &quot;￥&quot;* #,##0_ ;_ &quot;￥&quot;* \-#,##0_ ;_ &quot;￥&quot;* &quot;-&quot;_ ;_ @_ "/>
    <numFmt numFmtId="43" formatCode="_ * #,##0.00_ ;_ * \-#,##0.00_ ;_ * &quot;-&quot;??_ ;_ @_ "/>
    <numFmt numFmtId="178" formatCode="0_);[Red]\(0\)"/>
    <numFmt numFmtId="179" formatCode="0_ "/>
  </numFmts>
  <fonts count="3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28"/>
      <name val="方正小标宋_GBK"/>
      <charset val="134"/>
    </font>
    <font>
      <sz val="28"/>
      <name val="Times New Roman"/>
      <charset val="134"/>
    </font>
    <font>
      <sz val="12"/>
      <name val="方正黑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1"/>
      <name val="方正黑体_GBK"/>
      <charset val="134"/>
    </font>
    <font>
      <sz val="11"/>
      <name val="Times New Roman"/>
      <charset val="134"/>
    </font>
    <font>
      <sz val="11"/>
      <name val="方正仿宋_GBK"/>
      <charset val="134"/>
    </font>
    <font>
      <sz val="12"/>
      <name val="宋体"/>
      <charset val="134"/>
    </font>
    <font>
      <b/>
      <sz val="12"/>
      <name val="Times New Roman"/>
      <charset val="134"/>
    </font>
    <font>
      <b/>
      <sz val="11"/>
      <name val="Times New Roman"/>
      <charset val="134"/>
    </font>
    <font>
      <sz val="48"/>
      <name val="宋体"/>
      <charset val="134"/>
      <scheme val="minor"/>
    </font>
    <font>
      <sz val="14"/>
      <name val="Times New Roman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</fills>
  <borders count="14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/>
    <xf numFmtId="0" fontId="18" fillId="9" borderId="0" applyNumberFormat="0" applyBorder="0" applyAlignment="0" applyProtection="0">
      <alignment vertical="center"/>
    </xf>
    <xf numFmtId="0" fontId="19" fillId="6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5" borderId="9" applyNumberFormat="0" applyFont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31" fillId="20" borderId="11" applyNumberFormat="0" applyAlignment="0" applyProtection="0">
      <alignment vertical="center"/>
    </xf>
    <xf numFmtId="0" fontId="32" fillId="20" borderId="6" applyNumberFormat="0" applyAlignment="0" applyProtection="0">
      <alignment vertical="center"/>
    </xf>
    <xf numFmtId="0" fontId="33" fillId="21" borderId="12" applyNumberFormat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34" fillId="0" borderId="13" applyNumberFormat="0" applyFill="0" applyAlignment="0" applyProtection="0">
      <alignment vertical="center"/>
    </xf>
    <xf numFmtId="0" fontId="11" fillId="0" borderId="0">
      <protection locked="0"/>
    </xf>
    <xf numFmtId="0" fontId="25" fillId="0" borderId="10" applyNumberFormat="0" applyFill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5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30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4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1" fillId="0" borderId="0"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11" fillId="0" borderId="0"/>
  </cellStyleXfs>
  <cellXfs count="101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NumberFormat="1" applyFont="1" applyFill="1" applyAlignment="1">
      <alignment vertical="center" wrapText="1"/>
    </xf>
    <xf numFmtId="0" fontId="3" fillId="0" borderId="1" xfId="56" applyNumberFormat="1" applyFont="1" applyFill="1" applyBorder="1" applyAlignment="1" applyProtection="1">
      <alignment horizontal="center" vertical="center" wrapText="1"/>
    </xf>
    <xf numFmtId="0" fontId="4" fillId="0" borderId="2" xfId="56" applyNumberFormat="1" applyFont="1" applyFill="1" applyBorder="1" applyAlignment="1" applyProtection="1">
      <alignment horizontal="center" vertical="center" wrapText="1"/>
    </xf>
    <xf numFmtId="0" fontId="5" fillId="0" borderId="3" xfId="56" applyFont="1" applyFill="1" applyBorder="1" applyAlignment="1" applyProtection="1">
      <alignment horizontal="center" vertical="center" wrapText="1"/>
    </xf>
    <xf numFmtId="177" fontId="5" fillId="0" borderId="3" xfId="56" applyNumberFormat="1" applyFont="1" applyFill="1" applyBorder="1" applyAlignment="1" applyProtection="1">
      <alignment horizontal="center" vertical="center" wrapText="1"/>
    </xf>
    <xf numFmtId="0" fontId="5" fillId="0" borderId="3" xfId="56" applyFont="1" applyFill="1" applyBorder="1" applyAlignment="1" applyProtection="1">
      <alignment horizontal="center" vertical="center" wrapText="1"/>
      <protection locked="0"/>
    </xf>
    <xf numFmtId="0" fontId="6" fillId="0" borderId="3" xfId="56" applyFont="1" applyFill="1" applyBorder="1" applyAlignment="1" applyProtection="1">
      <alignment horizontal="center" vertical="center" wrapText="1"/>
    </xf>
    <xf numFmtId="177" fontId="6" fillId="0" borderId="3" xfId="56" applyNumberFormat="1" applyFont="1" applyFill="1" applyBorder="1" applyAlignment="1" applyProtection="1">
      <alignment horizontal="center" vertical="center" wrapText="1"/>
    </xf>
    <xf numFmtId="0" fontId="6" fillId="0" borderId="3" xfId="56" applyFont="1" applyFill="1" applyBorder="1" applyAlignment="1" applyProtection="1">
      <alignment horizontal="center" vertical="center" wrapText="1"/>
      <protection locked="0"/>
    </xf>
    <xf numFmtId="0" fontId="7" fillId="0" borderId="3" xfId="60" applyNumberFormat="1" applyFont="1" applyFill="1" applyBorder="1" applyAlignment="1">
      <alignment horizontal="center" vertical="center" wrapText="1"/>
    </xf>
    <xf numFmtId="0" fontId="7" fillId="0" borderId="3" xfId="0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56" applyFont="1" applyFill="1" applyBorder="1" applyAlignment="1" applyProtection="1">
      <alignment horizontal="center" vertical="center" wrapText="1"/>
    </xf>
    <xf numFmtId="0" fontId="9" fillId="0" borderId="3" xfId="56" applyFont="1" applyFill="1" applyBorder="1" applyAlignment="1" applyProtection="1">
      <alignment horizontal="center" vertical="center" wrapText="1"/>
    </xf>
    <xf numFmtId="176" fontId="9" fillId="0" borderId="3" xfId="34" applyNumberFormat="1" applyFont="1" applyFill="1" applyBorder="1" applyAlignment="1" applyProtection="1">
      <alignment horizontal="center" vertical="center" wrapText="1"/>
    </xf>
    <xf numFmtId="0" fontId="9" fillId="0" borderId="3" xfId="57" applyFont="1" applyFill="1" applyBorder="1" applyAlignment="1">
      <alignment horizontal="center" vertical="center" wrapText="1"/>
    </xf>
    <xf numFmtId="177" fontId="9" fillId="0" borderId="3" xfId="56" applyNumberFormat="1" applyFont="1" applyFill="1" applyBorder="1" applyAlignment="1" applyProtection="1">
      <alignment horizontal="center" vertical="center" wrapText="1"/>
    </xf>
    <xf numFmtId="0" fontId="9" fillId="0" borderId="3" xfId="56" applyFont="1" applyFill="1" applyBorder="1" applyAlignment="1" applyProtection="1">
      <alignment horizontal="center" vertical="center" wrapText="1"/>
      <protection locked="0"/>
    </xf>
    <xf numFmtId="0" fontId="9" fillId="0" borderId="3" xfId="0" applyFont="1" applyFill="1" applyBorder="1" applyAlignment="1">
      <alignment horizontal="center" vertical="center" wrapText="1"/>
    </xf>
    <xf numFmtId="0" fontId="10" fillId="0" borderId="3" xfId="57" applyNumberFormat="1" applyFont="1" applyFill="1" applyBorder="1" applyAlignment="1" applyProtection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 shrinkToFit="1"/>
    </xf>
    <xf numFmtId="0" fontId="10" fillId="2" borderId="3" xfId="57" applyNumberFormat="1" applyFont="1" applyFill="1" applyBorder="1" applyAlignment="1" applyProtection="1">
      <alignment horizontal="center" vertical="center" wrapText="1"/>
    </xf>
    <xf numFmtId="0" fontId="10" fillId="2" borderId="3" xfId="0" applyFont="1" applyFill="1" applyBorder="1" applyAlignment="1">
      <alignment horizontal="center" vertical="center" wrapText="1"/>
    </xf>
    <xf numFmtId="0" fontId="10" fillId="2" borderId="3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7" fillId="0" borderId="3" xfId="56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6" fillId="0" borderId="3" xfId="57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 shrinkToFit="1"/>
    </xf>
    <xf numFmtId="49" fontId="4" fillId="0" borderId="2" xfId="56" applyNumberFormat="1" applyFont="1" applyFill="1" applyBorder="1" applyAlignment="1" applyProtection="1">
      <alignment horizontal="center" vertical="center" wrapText="1"/>
    </xf>
    <xf numFmtId="49" fontId="5" fillId="0" borderId="3" xfId="56" applyNumberFormat="1" applyFont="1" applyFill="1" applyBorder="1" applyAlignment="1" applyProtection="1">
      <alignment horizontal="center" vertical="center" wrapText="1"/>
    </xf>
    <xf numFmtId="0" fontId="5" fillId="0" borderId="3" xfId="56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>
      <alignment horizontal="center" vertical="center" wrapText="1"/>
    </xf>
    <xf numFmtId="177" fontId="12" fillId="0" borderId="3" xfId="56" applyNumberFormat="1" applyFont="1" applyFill="1" applyBorder="1" applyAlignment="1" applyProtection="1">
      <alignment horizontal="center" vertical="center" wrapText="1"/>
    </xf>
    <xf numFmtId="0" fontId="12" fillId="0" borderId="3" xfId="56" applyNumberFormat="1" applyFont="1" applyFill="1" applyBorder="1" applyAlignment="1" applyProtection="1">
      <alignment horizontal="center" vertical="center" wrapText="1"/>
    </xf>
    <xf numFmtId="0" fontId="7" fillId="0" borderId="3" xfId="59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3" xfId="59" applyNumberFormat="1" applyFont="1" applyFill="1" applyBorder="1" applyAlignment="1">
      <alignment horizontal="center" vertical="center" wrapText="1"/>
    </xf>
    <xf numFmtId="49" fontId="9" fillId="0" borderId="3" xfId="0" applyNumberFormat="1" applyFont="1" applyFill="1" applyBorder="1" applyAlignment="1">
      <alignment horizontal="center" vertical="center" wrapText="1"/>
    </xf>
    <xf numFmtId="0" fontId="13" fillId="0" borderId="3" xfId="56" applyNumberFormat="1" applyFont="1" applyFill="1" applyBorder="1" applyAlignment="1" applyProtection="1">
      <alignment horizontal="center" vertical="center" wrapText="1"/>
    </xf>
    <xf numFmtId="0" fontId="9" fillId="0" borderId="3" xfId="56" applyNumberFormat="1" applyFont="1" applyFill="1" applyBorder="1" applyAlignment="1" applyProtection="1">
      <alignment horizontal="center" vertical="center" wrapText="1"/>
    </xf>
    <xf numFmtId="0" fontId="9" fillId="0" borderId="3" xfId="0" applyNumberFormat="1" applyFont="1" applyFill="1" applyBorder="1" applyAlignment="1">
      <alignment horizontal="center" vertical="center" wrapText="1"/>
    </xf>
    <xf numFmtId="0" fontId="9" fillId="0" borderId="3" xfId="57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 wrapText="1"/>
    </xf>
    <xf numFmtId="49" fontId="9" fillId="2" borderId="3" xfId="0" applyNumberFormat="1" applyFont="1" applyFill="1" applyBorder="1" applyAlignment="1">
      <alignment horizontal="center" vertical="center" wrapText="1"/>
    </xf>
    <xf numFmtId="0" fontId="9" fillId="2" borderId="3" xfId="56" applyNumberFormat="1" applyFont="1" applyFill="1" applyBorder="1" applyAlignment="1" applyProtection="1">
      <alignment horizontal="center" vertical="center" wrapText="1"/>
    </xf>
    <xf numFmtId="0" fontId="9" fillId="2" borderId="3" xfId="0" applyNumberFormat="1" applyFont="1" applyFill="1" applyBorder="1" applyAlignment="1">
      <alignment horizontal="center" vertical="center" wrapText="1"/>
    </xf>
    <xf numFmtId="0" fontId="9" fillId="2" borderId="3" xfId="57" applyNumberFormat="1" applyFont="1" applyFill="1" applyBorder="1" applyAlignment="1" applyProtection="1">
      <alignment horizontal="center" vertical="center" wrapText="1"/>
    </xf>
    <xf numFmtId="57" fontId="5" fillId="0" borderId="4" xfId="0" applyNumberFormat="1" applyFont="1" applyFill="1" applyBorder="1" applyAlignment="1">
      <alignment horizontal="center" vertical="center" wrapText="1"/>
    </xf>
    <xf numFmtId="0" fontId="6" fillId="0" borderId="3" xfId="56" applyNumberFormat="1" applyFont="1" applyFill="1" applyBorder="1" applyAlignment="1" applyProtection="1">
      <alignment horizontal="center" vertical="center" wrapText="1"/>
    </xf>
    <xf numFmtId="0" fontId="6" fillId="0" borderId="3" xfId="58" applyFont="1" applyFill="1" applyBorder="1" applyAlignment="1" applyProtection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49" fontId="6" fillId="0" borderId="3" xfId="56" applyNumberFormat="1" applyFont="1" applyFill="1" applyBorder="1" applyAlignment="1" applyProtection="1">
      <alignment horizontal="center" vertical="center" wrapText="1"/>
    </xf>
    <xf numFmtId="0" fontId="7" fillId="0" borderId="3" xfId="0" applyFont="1" applyFill="1" applyBorder="1" applyAlignment="1">
      <alignment horizontal="justify" vertical="center" wrapText="1"/>
    </xf>
    <xf numFmtId="0" fontId="6" fillId="0" borderId="3" xfId="57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5" fillId="0" borderId="4" xfId="56" applyNumberFormat="1" applyFont="1" applyFill="1" applyBorder="1" applyAlignment="1" applyProtection="1">
      <alignment horizontal="center" vertical="center" wrapText="1"/>
    </xf>
    <xf numFmtId="0" fontId="5" fillId="0" borderId="3" xfId="34" applyNumberFormat="1" applyFont="1" applyFill="1" applyBorder="1" applyAlignment="1" applyProtection="1">
      <alignment horizontal="center" vertical="center" wrapText="1"/>
    </xf>
    <xf numFmtId="176" fontId="5" fillId="0" borderId="3" xfId="34" applyNumberFormat="1" applyFont="1" applyFill="1" applyBorder="1" applyAlignment="1" applyProtection="1">
      <alignment horizontal="center" vertical="center" wrapText="1"/>
    </xf>
    <xf numFmtId="0" fontId="6" fillId="0" borderId="3" xfId="34" applyNumberFormat="1" applyFont="1" applyFill="1" applyBorder="1" applyAlignment="1" applyProtection="1">
      <alignment horizontal="center" vertical="center" wrapText="1"/>
    </xf>
    <xf numFmtId="176" fontId="6" fillId="0" borderId="3" xfId="34" applyNumberFormat="1" applyFont="1" applyFill="1" applyBorder="1" applyAlignment="1" applyProtection="1">
      <alignment horizontal="center" vertical="center" wrapText="1"/>
    </xf>
    <xf numFmtId="0" fontId="7" fillId="0" borderId="3" xfId="34" applyNumberFormat="1" applyFont="1" applyFill="1" applyBorder="1" applyAlignment="1" applyProtection="1">
      <alignment horizontal="center" vertical="center" wrapText="1"/>
    </xf>
    <xf numFmtId="9" fontId="6" fillId="0" borderId="3" xfId="34" applyNumberFormat="1" applyFont="1" applyFill="1" applyBorder="1" applyAlignment="1" applyProtection="1">
      <alignment horizontal="center" vertical="center" wrapText="1"/>
    </xf>
    <xf numFmtId="0" fontId="9" fillId="0" borderId="3" xfId="34" applyNumberFormat="1" applyFont="1" applyFill="1" applyBorder="1" applyAlignment="1" applyProtection="1">
      <alignment horizontal="center" vertical="center" wrapText="1"/>
    </xf>
    <xf numFmtId="9" fontId="9" fillId="0" borderId="3" xfId="0" applyNumberFormat="1" applyFont="1" applyFill="1" applyBorder="1" applyAlignment="1">
      <alignment horizontal="center" vertical="center" wrapText="1"/>
    </xf>
    <xf numFmtId="9" fontId="9" fillId="2" borderId="3" xfId="0" applyNumberFormat="1" applyFont="1" applyFill="1" applyBorder="1" applyAlignment="1">
      <alignment horizontal="center" vertical="center" wrapText="1"/>
    </xf>
    <xf numFmtId="9" fontId="5" fillId="0" borderId="3" xfId="34" applyNumberFormat="1" applyFont="1" applyFill="1" applyBorder="1" applyAlignment="1" applyProtection="1">
      <alignment horizontal="center" vertical="center" wrapText="1"/>
    </xf>
    <xf numFmtId="0" fontId="12" fillId="0" borderId="3" xfId="0" applyNumberFormat="1" applyFont="1" applyFill="1" applyBorder="1" applyAlignment="1">
      <alignment horizontal="center" vertical="center"/>
    </xf>
    <xf numFmtId="176" fontId="7" fillId="0" borderId="3" xfId="34" applyNumberFormat="1" applyFont="1" applyFill="1" applyBorder="1" applyAlignment="1" applyProtection="1">
      <alignment horizontal="center" vertical="center" wrapText="1"/>
    </xf>
    <xf numFmtId="9" fontId="7" fillId="0" borderId="3" xfId="34" applyNumberFormat="1" applyFont="1" applyFill="1" applyBorder="1" applyAlignment="1" applyProtection="1">
      <alignment horizontal="center" vertical="center" wrapText="1"/>
    </xf>
    <xf numFmtId="9" fontId="4" fillId="0" borderId="2" xfId="56" applyNumberFormat="1" applyFont="1" applyFill="1" applyBorder="1" applyAlignment="1" applyProtection="1">
      <alignment horizontal="center" vertical="center" wrapText="1"/>
    </xf>
    <xf numFmtId="0" fontId="4" fillId="0" borderId="5" xfId="56" applyNumberFormat="1" applyFont="1" applyFill="1" applyBorder="1" applyAlignment="1" applyProtection="1">
      <alignment horizontal="center" vertical="center" wrapText="1"/>
    </xf>
    <xf numFmtId="0" fontId="14" fillId="0" borderId="0" xfId="0" applyFont="1" applyFill="1" applyAlignment="1">
      <alignment vertical="center" wrapText="1"/>
    </xf>
    <xf numFmtId="0" fontId="5" fillId="0" borderId="3" xfId="34" applyFont="1" applyFill="1" applyBorder="1" applyAlignment="1" applyProtection="1">
      <alignment horizontal="center" vertical="center" wrapText="1"/>
    </xf>
    <xf numFmtId="178" fontId="5" fillId="0" borderId="3" xfId="34" applyNumberFormat="1" applyFont="1" applyFill="1" applyBorder="1" applyAlignment="1" applyProtection="1">
      <alignment horizontal="center" vertical="center" wrapText="1"/>
    </xf>
    <xf numFmtId="9" fontId="5" fillId="0" borderId="3" xfId="56" applyNumberFormat="1" applyFont="1" applyFill="1" applyBorder="1" applyAlignment="1" applyProtection="1">
      <alignment horizontal="center" vertical="center" wrapText="1"/>
    </xf>
    <xf numFmtId="9" fontId="6" fillId="0" borderId="3" xfId="56" applyNumberFormat="1" applyFont="1" applyFill="1" applyBorder="1" applyAlignment="1" applyProtection="1">
      <alignment horizontal="center" vertical="center" wrapText="1"/>
    </xf>
    <xf numFmtId="0" fontId="6" fillId="0" borderId="3" xfId="34" applyFont="1" applyFill="1" applyBorder="1" applyAlignment="1" applyProtection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 wrapText="1"/>
    </xf>
    <xf numFmtId="179" fontId="9" fillId="0" borderId="3" xfId="56" applyNumberFormat="1" applyFont="1" applyFill="1" applyBorder="1" applyAlignment="1" applyProtection="1">
      <alignment horizontal="center" vertical="center" wrapText="1"/>
    </xf>
    <xf numFmtId="9" fontId="9" fillId="0" borderId="3" xfId="34" applyNumberFormat="1" applyFont="1" applyFill="1" applyBorder="1" applyAlignment="1" applyProtection="1">
      <alignment horizontal="center" vertical="center" wrapText="1"/>
    </xf>
    <xf numFmtId="178" fontId="9" fillId="0" borderId="3" xfId="34" applyNumberFormat="1" applyFont="1" applyFill="1" applyBorder="1" applyAlignment="1" applyProtection="1">
      <alignment horizontal="center" vertical="center" wrapText="1"/>
    </xf>
    <xf numFmtId="178" fontId="9" fillId="2" borderId="3" xfId="34" applyNumberFormat="1" applyFont="1" applyFill="1" applyBorder="1" applyAlignment="1" applyProtection="1">
      <alignment horizontal="center" vertical="center" wrapText="1"/>
    </xf>
    <xf numFmtId="0" fontId="15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 shrinkToFit="1"/>
    </xf>
    <xf numFmtId="178" fontId="6" fillId="0" borderId="3" xfId="34" applyNumberFormat="1" applyFont="1" applyFill="1" applyBorder="1" applyAlignment="1" applyProtection="1">
      <alignment horizontal="center" vertical="center" wrapText="1"/>
    </xf>
    <xf numFmtId="9" fontId="6" fillId="0" borderId="3" xfId="0" applyNumberFormat="1" applyFont="1" applyFill="1" applyBorder="1" applyAlignment="1">
      <alignment horizontal="center" vertical="center"/>
    </xf>
    <xf numFmtId="178" fontId="6" fillId="0" borderId="3" xfId="63" applyNumberFormat="1" applyFont="1" applyFill="1" applyBorder="1" applyAlignment="1" applyProtection="1">
      <alignment horizontal="center" vertical="center" wrapText="1"/>
    </xf>
    <xf numFmtId="178" fontId="7" fillId="0" borderId="3" xfId="63" applyNumberFormat="1" applyFont="1" applyFill="1" applyBorder="1" applyAlignment="1" applyProtection="1">
      <alignment horizontal="center" vertical="center" wrapText="1"/>
    </xf>
    <xf numFmtId="179" fontId="6" fillId="0" borderId="3" xfId="0" applyNumberFormat="1" applyFont="1" applyFill="1" applyBorder="1" applyAlignment="1">
      <alignment horizontal="center" vertical="center" wrapText="1"/>
    </xf>
  </cellXfs>
  <cellStyles count="68">
    <cellStyle name="常规" xfId="0" builtinId="0"/>
    <cellStyle name="货币[0]" xfId="1" builtinId="7"/>
    <cellStyle name="常规 2 13 6" xfId="2"/>
    <cellStyle name="20% - 强调文字颜色 3" xfId="3" builtinId="38"/>
    <cellStyle name="输入" xfId="4" builtinId="20"/>
    <cellStyle name="货币" xfId="5" builtinId="4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常规 10 2 2 3" xfId="13"/>
    <cellStyle name="已访问的超链接" xfId="14" builtinId="9"/>
    <cellStyle name="注释" xfId="15" builtinId="10"/>
    <cellStyle name="常规 6" xfId="16"/>
    <cellStyle name="60% - 强调文字颜色 2" xfId="17" builtinId="36"/>
    <cellStyle name="标题 4" xfId="18" builtinId="19"/>
    <cellStyle name="警告文本" xfId="19" builtinId="11"/>
    <cellStyle name="标题" xfId="20" builtinId="15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检查单元格" xfId="30" builtinId="23"/>
    <cellStyle name="20% - 强调文字颜色 6" xfId="31" builtinId="50"/>
    <cellStyle name="强调文字颜色 2" xfId="32" builtinId="33"/>
    <cellStyle name="链接单元格" xfId="33" builtinId="24"/>
    <cellStyle name="常规 2 13" xfId="34"/>
    <cellStyle name="汇总" xfId="35" builtinId="25"/>
    <cellStyle name="好" xfId="36" builtinId="26"/>
    <cellStyle name="适中" xfId="37" builtinId="28"/>
    <cellStyle name="20% - 强调文字颜色 5" xfId="38" builtinId="46"/>
    <cellStyle name="强调文字颜色 1" xfId="39" builtinId="29"/>
    <cellStyle name="20% - 强调文字颜色 1" xfId="40" builtinId="30"/>
    <cellStyle name="40% - 强调文字颜色 1" xfId="41" builtinId="31"/>
    <cellStyle name="20% - 强调文字颜色 2" xfId="42" builtinId="34"/>
    <cellStyle name="常规 7 2" xfId="43"/>
    <cellStyle name="40% - 强调文字颜色 2" xfId="44" builtinId="35"/>
    <cellStyle name="强调文字颜色 3" xfId="45" builtinId="37"/>
    <cellStyle name="强调文字颜色 4" xfId="46" builtinId="41"/>
    <cellStyle name="20% - 强调文字颜色 4" xfId="47" builtinId="42"/>
    <cellStyle name="40% - 强调文字颜色 4" xfId="48" builtinId="43"/>
    <cellStyle name="强调文字颜色 5" xfId="49" builtinId="45"/>
    <cellStyle name="40% - 强调文字颜色 5" xfId="50" builtinId="47"/>
    <cellStyle name="60% - 强调文字颜色 5" xfId="51" builtinId="48"/>
    <cellStyle name="强调文字颜色 6" xfId="52" builtinId="49"/>
    <cellStyle name="常规 10" xfId="53"/>
    <cellStyle name="40% - 强调文字颜色 6" xfId="54" builtinId="51"/>
    <cellStyle name="60% - 强调文字颜色 6" xfId="55" builtinId="52"/>
    <cellStyle name="常规_附件1-5 2" xfId="56"/>
    <cellStyle name="常规 7" xfId="57"/>
    <cellStyle name="常规 10 2 2 2" xfId="58"/>
    <cellStyle name="常规 3" xfId="59"/>
    <cellStyle name="常规 2" xfId="60"/>
    <cellStyle name="常规 10 2 2 2 2" xfId="61"/>
    <cellStyle name="常规 5" xfId="62"/>
    <cellStyle name="常规_Sheet1" xfId="63"/>
    <cellStyle name="常规 10 2 2" xfId="64"/>
    <cellStyle name="常规 11" xfId="65"/>
    <cellStyle name="常规 10 2" xfId="66"/>
    <cellStyle name="常规 2 13 5" xfId="67"/>
  </cellStyles>
  <tableStyles count="0" defaultTableStyle="TableStyleMedium2" defaultPivotStyle="PivotStyleLight16"/>
  <colors>
    <mruColors>
      <color rgb="0000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pageSetUpPr fitToPage="1"/>
  </sheetPr>
  <dimension ref="A1:AD52"/>
  <sheetViews>
    <sheetView tabSelected="1" zoomScale="70" zoomScaleNormal="70" topLeftCell="A15" workbookViewId="0">
      <selection activeCell="B25" sqref="B25"/>
    </sheetView>
  </sheetViews>
  <sheetFormatPr defaultColWidth="9" defaultRowHeight="13.5"/>
  <cols>
    <col min="1" max="1" width="13.875" style="3" customWidth="1"/>
    <col min="2" max="2" width="18" style="3" customWidth="1"/>
    <col min="3" max="3" width="7" style="3" customWidth="1"/>
    <col min="4" max="5" width="9" style="3"/>
    <col min="6" max="6" width="8.625" style="3" customWidth="1"/>
    <col min="7" max="7" width="10.75" style="3" customWidth="1"/>
    <col min="8" max="8" width="7.125" style="3" customWidth="1"/>
    <col min="9" max="9" width="38.625" style="3" customWidth="1"/>
    <col min="10" max="10" width="10.875" style="3" customWidth="1"/>
    <col min="11" max="11" width="9.375" style="4" customWidth="1"/>
    <col min="12" max="12" width="12.625" style="4" customWidth="1"/>
    <col min="13" max="16" width="8.125" style="4" customWidth="1"/>
    <col min="17" max="17" width="23.375" style="3" customWidth="1"/>
    <col min="18" max="18" width="19.75" style="3" customWidth="1"/>
    <col min="19" max="19" width="15.875" style="3" customWidth="1"/>
    <col min="20" max="21" width="9" style="3"/>
    <col min="22" max="22" width="9" style="4"/>
    <col min="23" max="27" width="9" style="3"/>
    <col min="28" max="28" width="16.875" style="3" customWidth="1"/>
    <col min="29" max="29" width="27.25" style="3" customWidth="1"/>
    <col min="30" max="30" width="9" style="3"/>
    <col min="31" max="16384" width="9" style="1"/>
  </cols>
  <sheetData>
    <row r="1" s="1" customFormat="1" ht="61.5" spans="1:30">
      <c r="A1" s="5" t="s">
        <v>0</v>
      </c>
      <c r="B1" s="6"/>
      <c r="C1" s="6"/>
      <c r="D1" s="6"/>
      <c r="E1" s="6"/>
      <c r="F1" s="6"/>
      <c r="G1" s="6"/>
      <c r="H1" s="6"/>
      <c r="I1" s="38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81"/>
      <c r="AA1" s="6"/>
      <c r="AB1" s="6"/>
      <c r="AC1" s="82"/>
      <c r="AD1" s="83"/>
    </row>
    <row r="2" s="2" customFormat="1" ht="30" customHeight="1" spans="1:30">
      <c r="A2" s="7" t="s">
        <v>1</v>
      </c>
      <c r="B2" s="7" t="s">
        <v>2</v>
      </c>
      <c r="C2" s="7" t="s">
        <v>3</v>
      </c>
      <c r="D2" s="8" t="s">
        <v>4</v>
      </c>
      <c r="E2" s="8" t="s">
        <v>5</v>
      </c>
      <c r="F2" s="7" t="s">
        <v>6</v>
      </c>
      <c r="G2" s="7"/>
      <c r="H2" s="7"/>
      <c r="I2" s="7" t="s">
        <v>7</v>
      </c>
      <c r="J2" s="39" t="s">
        <v>8</v>
      </c>
      <c r="K2" s="40" t="s">
        <v>9</v>
      </c>
      <c r="L2" s="41" t="s">
        <v>10</v>
      </c>
      <c r="M2" s="41"/>
      <c r="N2" s="41"/>
      <c r="O2" s="41"/>
      <c r="P2" s="41"/>
      <c r="Q2" s="67" t="s">
        <v>11</v>
      </c>
      <c r="R2" s="40" t="s">
        <v>12</v>
      </c>
      <c r="S2" s="40"/>
      <c r="T2" s="40"/>
      <c r="U2" s="40"/>
      <c r="V2" s="40"/>
      <c r="W2" s="40"/>
      <c r="X2" s="40"/>
      <c r="Y2" s="40"/>
      <c r="Z2" s="40"/>
      <c r="AA2" s="40"/>
      <c r="AB2" s="84" t="s">
        <v>13</v>
      </c>
      <c r="AC2" s="84" t="s">
        <v>14</v>
      </c>
      <c r="AD2" s="85" t="s">
        <v>15</v>
      </c>
    </row>
    <row r="3" s="2" customFormat="1" ht="36" customHeight="1" spans="1:30">
      <c r="A3" s="7"/>
      <c r="B3" s="7"/>
      <c r="C3" s="7"/>
      <c r="D3" s="8"/>
      <c r="E3" s="8"/>
      <c r="F3" s="7"/>
      <c r="G3" s="7"/>
      <c r="H3" s="7"/>
      <c r="I3" s="7"/>
      <c r="J3" s="39"/>
      <c r="K3" s="40"/>
      <c r="L3" s="41"/>
      <c r="M3" s="41"/>
      <c r="N3" s="41"/>
      <c r="O3" s="41"/>
      <c r="P3" s="41"/>
      <c r="Q3" s="67"/>
      <c r="R3" s="40" t="s">
        <v>16</v>
      </c>
      <c r="S3" s="40"/>
      <c r="T3" s="40"/>
      <c r="U3" s="40"/>
      <c r="V3" s="40" t="s">
        <v>17</v>
      </c>
      <c r="W3" s="7"/>
      <c r="X3" s="7"/>
      <c r="Y3" s="7"/>
      <c r="Z3" s="7"/>
      <c r="AA3" s="86" t="s">
        <v>18</v>
      </c>
      <c r="AB3" s="84"/>
      <c r="AC3" s="84"/>
      <c r="AD3" s="85"/>
    </row>
    <row r="4" s="2" customFormat="1" ht="46" customHeight="1" spans="1:30">
      <c r="A4" s="7"/>
      <c r="B4" s="7"/>
      <c r="C4" s="7"/>
      <c r="D4" s="8"/>
      <c r="E4" s="8"/>
      <c r="F4" s="7"/>
      <c r="G4" s="7"/>
      <c r="H4" s="7"/>
      <c r="I4" s="7"/>
      <c r="J4" s="39"/>
      <c r="K4" s="40"/>
      <c r="L4" s="40" t="s">
        <v>19</v>
      </c>
      <c r="M4" s="40" t="s">
        <v>20</v>
      </c>
      <c r="N4" s="40" t="s">
        <v>21</v>
      </c>
      <c r="O4" s="40" t="s">
        <v>22</v>
      </c>
      <c r="P4" s="40" t="s">
        <v>23</v>
      </c>
      <c r="Q4" s="67"/>
      <c r="R4" s="40"/>
      <c r="S4" s="40"/>
      <c r="T4" s="40"/>
      <c r="U4" s="40"/>
      <c r="V4" s="40" t="s">
        <v>24</v>
      </c>
      <c r="W4" s="7"/>
      <c r="X4" s="7"/>
      <c r="Y4" s="7" t="s">
        <v>25</v>
      </c>
      <c r="Z4" s="7"/>
      <c r="AA4" s="86"/>
      <c r="AB4" s="84"/>
      <c r="AC4" s="84"/>
      <c r="AD4" s="85"/>
    </row>
    <row r="5" s="2" customFormat="1" ht="65" customHeight="1" spans="1:30">
      <c r="A5" s="7"/>
      <c r="B5" s="7"/>
      <c r="C5" s="7"/>
      <c r="D5" s="8"/>
      <c r="E5" s="8"/>
      <c r="F5" s="9" t="s">
        <v>26</v>
      </c>
      <c r="G5" s="7" t="s">
        <v>27</v>
      </c>
      <c r="H5" s="7" t="s">
        <v>28</v>
      </c>
      <c r="I5" s="7"/>
      <c r="J5" s="39"/>
      <c r="K5" s="40"/>
      <c r="L5" s="40"/>
      <c r="M5" s="40"/>
      <c r="N5" s="40"/>
      <c r="O5" s="40"/>
      <c r="P5" s="40"/>
      <c r="Q5" s="67"/>
      <c r="R5" s="68" t="s">
        <v>29</v>
      </c>
      <c r="S5" s="68" t="s">
        <v>30</v>
      </c>
      <c r="T5" s="68" t="s">
        <v>31</v>
      </c>
      <c r="U5" s="68" t="s">
        <v>32</v>
      </c>
      <c r="V5" s="68" t="s">
        <v>33</v>
      </c>
      <c r="W5" s="69" t="s">
        <v>34</v>
      </c>
      <c r="X5" s="69" t="s">
        <v>35</v>
      </c>
      <c r="Y5" s="69" t="s">
        <v>36</v>
      </c>
      <c r="Z5" s="69" t="s">
        <v>37</v>
      </c>
      <c r="AA5" s="86"/>
      <c r="AB5" s="84"/>
      <c r="AC5" s="84"/>
      <c r="AD5" s="85"/>
    </row>
    <row r="6" s="1" customFormat="1" ht="39" customHeight="1" spans="1:30">
      <c r="A6" s="7" t="s">
        <v>38</v>
      </c>
      <c r="B6" s="7"/>
      <c r="C6" s="10"/>
      <c r="D6" s="10"/>
      <c r="E6" s="11"/>
      <c r="F6" s="11"/>
      <c r="G6" s="12"/>
      <c r="H6" s="10"/>
      <c r="I6" s="10"/>
      <c r="J6" s="10"/>
      <c r="K6" s="42">
        <f>K7+K28+K31+K33+K35+K37</f>
        <v>9709.7</v>
      </c>
      <c r="L6" s="43">
        <f t="shared" ref="K6:P6" si="0">L7+L28+L31+L33+L35+L37</f>
        <v>8289.7</v>
      </c>
      <c r="M6" s="43">
        <f t="shared" si="0"/>
        <v>1420</v>
      </c>
      <c r="N6" s="43">
        <f t="shared" si="0"/>
        <v>0</v>
      </c>
      <c r="O6" s="43">
        <f t="shared" si="0"/>
        <v>0</v>
      </c>
      <c r="P6" s="43">
        <f t="shared" si="0"/>
        <v>0</v>
      </c>
      <c r="Q6" s="43"/>
      <c r="R6" s="59"/>
      <c r="S6" s="70"/>
      <c r="T6" s="70"/>
      <c r="U6" s="70"/>
      <c r="V6" s="70"/>
      <c r="W6" s="70"/>
      <c r="X6" s="71"/>
      <c r="Y6" s="71"/>
      <c r="Z6" s="71"/>
      <c r="AA6" s="71"/>
      <c r="AB6" s="87"/>
      <c r="AC6" s="88"/>
      <c r="AD6" s="88"/>
    </row>
    <row r="7" s="1" customFormat="1" ht="28.5" spans="1:30">
      <c r="A7" s="7" t="s">
        <v>39</v>
      </c>
      <c r="B7" s="7"/>
      <c r="C7" s="10"/>
      <c r="D7" s="10"/>
      <c r="E7" s="11"/>
      <c r="F7" s="11"/>
      <c r="G7" s="12"/>
      <c r="H7" s="10"/>
      <c r="I7" s="10"/>
      <c r="J7" s="10"/>
      <c r="K7" s="43">
        <f t="shared" ref="K7:P7" si="1">K8+K15+K26</f>
        <v>2930.7</v>
      </c>
      <c r="L7" s="43">
        <f t="shared" si="1"/>
        <v>2110.7</v>
      </c>
      <c r="M7" s="43">
        <f t="shared" si="1"/>
        <v>820</v>
      </c>
      <c r="N7" s="43">
        <f t="shared" si="1"/>
        <v>0</v>
      </c>
      <c r="O7" s="43">
        <f t="shared" si="1"/>
        <v>0</v>
      </c>
      <c r="P7" s="43">
        <f t="shared" si="1"/>
        <v>0</v>
      </c>
      <c r="Q7" s="59"/>
      <c r="R7" s="59"/>
      <c r="S7" s="70"/>
      <c r="T7" s="70"/>
      <c r="U7" s="70"/>
      <c r="V7" s="70"/>
      <c r="W7" s="70"/>
      <c r="X7" s="71"/>
      <c r="Y7" s="71"/>
      <c r="Z7" s="71"/>
      <c r="AA7" s="71"/>
      <c r="AB7" s="87"/>
      <c r="AC7" s="88"/>
      <c r="AD7" s="88"/>
    </row>
    <row r="8" s="1" customFormat="1" ht="28.5" spans="1:30">
      <c r="A8" s="7" t="s">
        <v>40</v>
      </c>
      <c r="B8" s="7"/>
      <c r="C8" s="10"/>
      <c r="D8" s="10"/>
      <c r="E8" s="11"/>
      <c r="F8" s="11"/>
      <c r="G8" s="12"/>
      <c r="H8" s="10"/>
      <c r="I8" s="10"/>
      <c r="J8" s="10"/>
      <c r="K8" s="43">
        <f>L8+M8+N8+O8+P8</f>
        <v>2130</v>
      </c>
      <c r="L8" s="43">
        <f>SUM(L9:L14)</f>
        <v>1310</v>
      </c>
      <c r="M8" s="43">
        <f>SUM(M9:M14)</f>
        <v>820</v>
      </c>
      <c r="N8" s="43">
        <f>SUM(N9:N14)</f>
        <v>0</v>
      </c>
      <c r="O8" s="43">
        <f>SUM(O9:O14)</f>
        <v>0</v>
      </c>
      <c r="P8" s="43">
        <f>SUM(P9:P14)</f>
        <v>0</v>
      </c>
      <c r="Q8" s="59"/>
      <c r="R8" s="59"/>
      <c r="S8" s="70"/>
      <c r="T8" s="70"/>
      <c r="U8" s="70"/>
      <c r="V8" s="70"/>
      <c r="W8" s="70"/>
      <c r="X8" s="71"/>
      <c r="Y8" s="71"/>
      <c r="Z8" s="71"/>
      <c r="AA8" s="71"/>
      <c r="AB8" s="87"/>
      <c r="AC8" s="88"/>
      <c r="AD8" s="88"/>
    </row>
    <row r="9" s="1" customFormat="1" ht="44.25" hidden="1" spans="1:30">
      <c r="A9" s="10"/>
      <c r="B9" s="13" t="s">
        <v>41</v>
      </c>
      <c r="C9" s="14" t="s">
        <v>42</v>
      </c>
      <c r="D9" s="14" t="s">
        <v>43</v>
      </c>
      <c r="E9" s="15" t="s">
        <v>44</v>
      </c>
      <c r="F9" s="14" t="s">
        <v>45</v>
      </c>
      <c r="G9" s="14" t="s">
        <v>46</v>
      </c>
      <c r="H9" s="14" t="s">
        <v>47</v>
      </c>
      <c r="I9" s="44" t="s">
        <v>48</v>
      </c>
      <c r="J9" s="45" t="s">
        <v>49</v>
      </c>
      <c r="K9" s="46">
        <f t="shared" ref="K9:K18" si="2">SUM(L9:P9)</f>
        <v>150</v>
      </c>
      <c r="L9" s="46"/>
      <c r="M9" s="46">
        <v>150</v>
      </c>
      <c r="N9" s="46"/>
      <c r="O9" s="46"/>
      <c r="P9" s="46"/>
      <c r="Q9" s="14" t="s">
        <v>50</v>
      </c>
      <c r="R9" s="72" t="s">
        <v>51</v>
      </c>
      <c r="S9" s="73">
        <v>1</v>
      </c>
      <c r="T9" s="70">
        <v>150</v>
      </c>
      <c r="U9" s="73">
        <v>1</v>
      </c>
      <c r="V9" s="70">
        <v>9</v>
      </c>
      <c r="W9" s="73">
        <v>0.06</v>
      </c>
      <c r="X9" s="70" t="s">
        <v>52</v>
      </c>
      <c r="Y9" s="33">
        <v>10</v>
      </c>
      <c r="Z9" s="33">
        <v>15</v>
      </c>
      <c r="AA9" s="89">
        <v>0.95</v>
      </c>
      <c r="AB9" s="72" t="s">
        <v>53</v>
      </c>
      <c r="AC9" s="14" t="s">
        <v>54</v>
      </c>
      <c r="AD9" s="33"/>
    </row>
    <row r="10" s="1" customFormat="1" ht="44.25" hidden="1" spans="1:30">
      <c r="A10" s="10"/>
      <c r="B10" s="13" t="s">
        <v>41</v>
      </c>
      <c r="C10" s="14" t="s">
        <v>42</v>
      </c>
      <c r="D10" s="14" t="s">
        <v>43</v>
      </c>
      <c r="E10" s="15" t="s">
        <v>44</v>
      </c>
      <c r="F10" s="14" t="s">
        <v>45</v>
      </c>
      <c r="G10" s="14" t="s">
        <v>46</v>
      </c>
      <c r="H10" s="14" t="s">
        <v>47</v>
      </c>
      <c r="I10" s="44" t="s">
        <v>55</v>
      </c>
      <c r="J10" s="45" t="s">
        <v>49</v>
      </c>
      <c r="K10" s="46">
        <f t="shared" si="2"/>
        <v>120</v>
      </c>
      <c r="L10" s="46">
        <v>120</v>
      </c>
      <c r="M10" s="46"/>
      <c r="N10" s="46"/>
      <c r="O10" s="46"/>
      <c r="P10" s="46"/>
      <c r="Q10" s="14" t="s">
        <v>56</v>
      </c>
      <c r="R10" s="72" t="s">
        <v>51</v>
      </c>
      <c r="S10" s="73">
        <v>1</v>
      </c>
      <c r="T10" s="70">
        <v>120</v>
      </c>
      <c r="U10" s="73">
        <v>1</v>
      </c>
      <c r="V10" s="70">
        <v>7.2</v>
      </c>
      <c r="W10" s="73">
        <v>0.06</v>
      </c>
      <c r="X10" s="70" t="s">
        <v>52</v>
      </c>
      <c r="Y10" s="33">
        <v>10</v>
      </c>
      <c r="Z10" s="33">
        <v>12</v>
      </c>
      <c r="AA10" s="89">
        <v>0.95</v>
      </c>
      <c r="AB10" s="72" t="s">
        <v>53</v>
      </c>
      <c r="AC10" s="14" t="s">
        <v>54</v>
      </c>
      <c r="AD10" s="33"/>
    </row>
    <row r="11" s="1" customFormat="1" ht="44.25" hidden="1" spans="1:30">
      <c r="A11" s="10"/>
      <c r="B11" s="13" t="s">
        <v>41</v>
      </c>
      <c r="C11" s="14" t="s">
        <v>42</v>
      </c>
      <c r="D11" s="14" t="s">
        <v>43</v>
      </c>
      <c r="E11" s="15" t="s">
        <v>44</v>
      </c>
      <c r="F11" s="14" t="s">
        <v>45</v>
      </c>
      <c r="G11" s="14" t="s">
        <v>46</v>
      </c>
      <c r="H11" s="14" t="s">
        <v>47</v>
      </c>
      <c r="I11" s="47" t="s">
        <v>57</v>
      </c>
      <c r="J11" s="45" t="s">
        <v>49</v>
      </c>
      <c r="K11" s="46">
        <f t="shared" si="2"/>
        <v>1040</v>
      </c>
      <c r="L11" s="46">
        <v>1040</v>
      </c>
      <c r="M11" s="46"/>
      <c r="N11" s="46"/>
      <c r="O11" s="46"/>
      <c r="P11" s="46"/>
      <c r="Q11" s="72" t="s">
        <v>58</v>
      </c>
      <c r="R11" s="72" t="s">
        <v>59</v>
      </c>
      <c r="S11" s="73">
        <v>1</v>
      </c>
      <c r="T11" s="70">
        <v>1040</v>
      </c>
      <c r="U11" s="73">
        <v>1</v>
      </c>
      <c r="V11" s="70">
        <v>62.4</v>
      </c>
      <c r="W11" s="73">
        <v>0.06</v>
      </c>
      <c r="X11" s="70" t="s">
        <v>52</v>
      </c>
      <c r="Y11" s="46">
        <v>15</v>
      </c>
      <c r="Z11" s="46">
        <v>20</v>
      </c>
      <c r="AA11" s="89">
        <v>0.95</v>
      </c>
      <c r="AB11" s="72" t="s">
        <v>53</v>
      </c>
      <c r="AC11" s="14" t="s">
        <v>54</v>
      </c>
      <c r="AD11" s="33"/>
    </row>
    <row r="12" s="1" customFormat="1" ht="45.75" hidden="1" spans="1:30">
      <c r="A12" s="10"/>
      <c r="B12" s="13" t="s">
        <v>60</v>
      </c>
      <c r="C12" s="14" t="s">
        <v>42</v>
      </c>
      <c r="D12" s="14" t="s">
        <v>43</v>
      </c>
      <c r="E12" s="15" t="s">
        <v>44</v>
      </c>
      <c r="F12" s="14" t="s">
        <v>45</v>
      </c>
      <c r="G12" s="14" t="s">
        <v>61</v>
      </c>
      <c r="H12" s="14" t="s">
        <v>47</v>
      </c>
      <c r="I12" s="47" t="s">
        <v>62</v>
      </c>
      <c r="J12" s="45" t="s">
        <v>49</v>
      </c>
      <c r="K12" s="46">
        <f t="shared" si="2"/>
        <v>520</v>
      </c>
      <c r="L12" s="46"/>
      <c r="M12" s="46">
        <v>520</v>
      </c>
      <c r="N12" s="46"/>
      <c r="O12" s="46"/>
      <c r="P12" s="46"/>
      <c r="Q12" s="72" t="s">
        <v>63</v>
      </c>
      <c r="R12" s="72" t="s">
        <v>64</v>
      </c>
      <c r="S12" s="73">
        <v>1</v>
      </c>
      <c r="T12" s="46">
        <v>520</v>
      </c>
      <c r="U12" s="73">
        <v>1</v>
      </c>
      <c r="V12" s="70">
        <v>31.2</v>
      </c>
      <c r="W12" s="73">
        <v>0.06</v>
      </c>
      <c r="X12" s="70" t="s">
        <v>52</v>
      </c>
      <c r="Y12" s="46">
        <v>30</v>
      </c>
      <c r="Z12" s="46">
        <v>50</v>
      </c>
      <c r="AA12" s="89">
        <v>0.95</v>
      </c>
      <c r="AB12" s="72" t="s">
        <v>53</v>
      </c>
      <c r="AC12" s="14" t="s">
        <v>54</v>
      </c>
      <c r="AD12" s="33"/>
    </row>
    <row r="13" s="1" customFormat="1" ht="42.75" hidden="1" spans="1:30">
      <c r="A13" s="10"/>
      <c r="B13" s="13" t="s">
        <v>60</v>
      </c>
      <c r="C13" s="14" t="s">
        <v>42</v>
      </c>
      <c r="D13" s="14" t="s">
        <v>43</v>
      </c>
      <c r="E13" s="15" t="s">
        <v>44</v>
      </c>
      <c r="F13" s="14" t="s">
        <v>45</v>
      </c>
      <c r="G13" s="14" t="s">
        <v>61</v>
      </c>
      <c r="H13" s="14" t="s">
        <v>47</v>
      </c>
      <c r="I13" s="47" t="s">
        <v>65</v>
      </c>
      <c r="J13" s="45" t="s">
        <v>49</v>
      </c>
      <c r="K13" s="46">
        <f t="shared" si="2"/>
        <v>150</v>
      </c>
      <c r="L13" s="46"/>
      <c r="M13" s="46">
        <v>150</v>
      </c>
      <c r="N13" s="46"/>
      <c r="O13" s="46"/>
      <c r="P13" s="46"/>
      <c r="Q13" s="72" t="s">
        <v>65</v>
      </c>
      <c r="R13" s="72" t="s">
        <v>66</v>
      </c>
      <c r="S13" s="73">
        <v>1</v>
      </c>
      <c r="T13" s="46">
        <v>150</v>
      </c>
      <c r="U13" s="73">
        <v>1</v>
      </c>
      <c r="V13" s="70">
        <v>9</v>
      </c>
      <c r="W13" s="73">
        <v>0.06</v>
      </c>
      <c r="X13" s="70" t="s">
        <v>52</v>
      </c>
      <c r="Y13" s="46">
        <v>13</v>
      </c>
      <c r="Z13" s="46">
        <v>30</v>
      </c>
      <c r="AA13" s="89">
        <v>0.95</v>
      </c>
      <c r="AB13" s="72" t="s">
        <v>53</v>
      </c>
      <c r="AC13" s="14" t="s">
        <v>54</v>
      </c>
      <c r="AD13" s="33"/>
    </row>
    <row r="14" s="1" customFormat="1" ht="45.75" hidden="1" spans="1:30">
      <c r="A14" s="10"/>
      <c r="B14" s="13" t="s">
        <v>67</v>
      </c>
      <c r="C14" s="14" t="s">
        <v>42</v>
      </c>
      <c r="D14" s="14" t="s">
        <v>43</v>
      </c>
      <c r="E14" s="15" t="s">
        <v>44</v>
      </c>
      <c r="F14" s="14" t="s">
        <v>45</v>
      </c>
      <c r="G14" s="14" t="s">
        <v>68</v>
      </c>
      <c r="H14" s="14" t="s">
        <v>47</v>
      </c>
      <c r="I14" s="47" t="s">
        <v>69</v>
      </c>
      <c r="J14" s="45" t="s">
        <v>49</v>
      </c>
      <c r="K14" s="46">
        <f t="shared" si="2"/>
        <v>150</v>
      </c>
      <c r="L14" s="46">
        <v>150</v>
      </c>
      <c r="M14" s="46"/>
      <c r="N14" s="46"/>
      <c r="O14" s="46"/>
      <c r="P14" s="46"/>
      <c r="Q14" s="72" t="s">
        <v>69</v>
      </c>
      <c r="R14" s="72" t="s">
        <v>70</v>
      </c>
      <c r="S14" s="73">
        <v>1</v>
      </c>
      <c r="T14" s="70">
        <v>150</v>
      </c>
      <c r="U14" s="73">
        <v>1</v>
      </c>
      <c r="V14" s="70">
        <v>19.2</v>
      </c>
      <c r="W14" s="73">
        <v>0.06</v>
      </c>
      <c r="X14" s="46" t="s">
        <v>52</v>
      </c>
      <c r="Y14" s="46">
        <v>20</v>
      </c>
      <c r="Z14" s="46">
        <v>35</v>
      </c>
      <c r="AA14" s="89">
        <v>0.95</v>
      </c>
      <c r="AB14" s="72" t="s">
        <v>53</v>
      </c>
      <c r="AC14" s="14" t="s">
        <v>54</v>
      </c>
      <c r="AD14" s="33"/>
    </row>
    <row r="15" s="1" customFormat="1" ht="27" spans="1:30">
      <c r="A15" s="16" t="s">
        <v>71</v>
      </c>
      <c r="B15" s="17"/>
      <c r="C15" s="18"/>
      <c r="D15" s="19"/>
      <c r="E15" s="20"/>
      <c r="F15" s="21"/>
      <c r="G15" s="17"/>
      <c r="H15" s="17"/>
      <c r="I15" s="18"/>
      <c r="J15" s="48"/>
      <c r="K15" s="49">
        <f t="shared" si="2"/>
        <v>16.8</v>
      </c>
      <c r="L15" s="49">
        <f>SUM(L17:L17)</f>
        <v>16.8</v>
      </c>
      <c r="M15" s="49">
        <f>SUM(M17:M17)</f>
        <v>0</v>
      </c>
      <c r="N15" s="49">
        <f>SUM(N17:N17)</f>
        <v>0</v>
      </c>
      <c r="O15" s="49">
        <f>SUM(O17:O17)</f>
        <v>0</v>
      </c>
      <c r="P15" s="49">
        <f>SUM(P17:P17)</f>
        <v>0</v>
      </c>
      <c r="Q15" s="50"/>
      <c r="R15" s="74"/>
      <c r="S15" s="74"/>
      <c r="T15" s="74"/>
      <c r="U15" s="74"/>
      <c r="V15" s="74"/>
      <c r="W15" s="18"/>
      <c r="X15" s="18"/>
      <c r="Y15" s="90"/>
      <c r="Z15" s="90"/>
      <c r="AA15" s="91"/>
      <c r="AB15" s="22"/>
      <c r="AC15" s="22"/>
      <c r="AD15" s="22"/>
    </row>
    <row r="16" s="1" customFormat="1" ht="43.5" spans="1:30">
      <c r="A16" s="22"/>
      <c r="B16" s="23" t="s">
        <v>72</v>
      </c>
      <c r="C16" s="23" t="s">
        <v>42</v>
      </c>
      <c r="D16" s="23" t="s">
        <v>43</v>
      </c>
      <c r="E16" s="24" t="s">
        <v>73</v>
      </c>
      <c r="F16" s="23" t="s">
        <v>45</v>
      </c>
      <c r="G16" s="23" t="s">
        <v>74</v>
      </c>
      <c r="H16" s="25" t="s">
        <v>47</v>
      </c>
      <c r="I16" s="23" t="s">
        <v>75</v>
      </c>
      <c r="J16" s="48" t="s">
        <v>76</v>
      </c>
      <c r="K16" s="50">
        <f t="shared" si="2"/>
        <v>25</v>
      </c>
      <c r="L16" s="51">
        <v>25</v>
      </c>
      <c r="M16" s="52"/>
      <c r="N16" s="52"/>
      <c r="O16" s="52"/>
      <c r="P16" s="52"/>
      <c r="Q16" s="23" t="s">
        <v>75</v>
      </c>
      <c r="R16" s="25" t="s">
        <v>77</v>
      </c>
      <c r="S16" s="25" t="s">
        <v>78</v>
      </c>
      <c r="T16" s="51" t="s">
        <v>52</v>
      </c>
      <c r="U16" s="75">
        <v>1</v>
      </c>
      <c r="V16" s="51">
        <v>29</v>
      </c>
      <c r="W16" s="51" t="s">
        <v>52</v>
      </c>
      <c r="X16" s="51" t="s">
        <v>52</v>
      </c>
      <c r="Y16" s="52">
        <v>100</v>
      </c>
      <c r="Z16" s="52">
        <v>210</v>
      </c>
      <c r="AA16" s="75">
        <v>0.95</v>
      </c>
      <c r="AB16" s="25" t="s">
        <v>53</v>
      </c>
      <c r="AC16" s="23" t="s">
        <v>79</v>
      </c>
      <c r="AD16" s="92"/>
    </row>
    <row r="17" s="1" customFormat="1" ht="43.5" spans="1:30">
      <c r="A17" s="22"/>
      <c r="B17" s="23" t="s">
        <v>80</v>
      </c>
      <c r="C17" s="23" t="s">
        <v>42</v>
      </c>
      <c r="D17" s="23" t="s">
        <v>43</v>
      </c>
      <c r="E17" s="24" t="s">
        <v>73</v>
      </c>
      <c r="F17" s="23" t="s">
        <v>45</v>
      </c>
      <c r="G17" s="23" t="s">
        <v>81</v>
      </c>
      <c r="H17" s="25" t="s">
        <v>47</v>
      </c>
      <c r="I17" s="23" t="s">
        <v>82</v>
      </c>
      <c r="J17" s="48" t="s">
        <v>76</v>
      </c>
      <c r="K17" s="50">
        <v>16.8</v>
      </c>
      <c r="L17" s="51">
        <v>16.8</v>
      </c>
      <c r="M17" s="52"/>
      <c r="N17" s="52"/>
      <c r="O17" s="52"/>
      <c r="P17" s="52"/>
      <c r="Q17" s="23" t="s">
        <v>82</v>
      </c>
      <c r="R17" s="25" t="s">
        <v>83</v>
      </c>
      <c r="S17" s="25" t="s">
        <v>78</v>
      </c>
      <c r="T17" s="51" t="s">
        <v>52</v>
      </c>
      <c r="U17" s="75">
        <v>1</v>
      </c>
      <c r="V17" s="51">
        <v>21.84</v>
      </c>
      <c r="W17" s="51" t="s">
        <v>52</v>
      </c>
      <c r="X17" s="51" t="s">
        <v>52</v>
      </c>
      <c r="Y17" s="52">
        <v>60</v>
      </c>
      <c r="Z17" s="52">
        <v>240</v>
      </c>
      <c r="AA17" s="75">
        <v>0.95</v>
      </c>
      <c r="AB17" s="25" t="s">
        <v>53</v>
      </c>
      <c r="AC17" s="23" t="s">
        <v>84</v>
      </c>
      <c r="AD17" s="92"/>
    </row>
    <row r="18" s="1" customFormat="1" ht="43.5" spans="1:30">
      <c r="A18" s="22"/>
      <c r="B18" s="23" t="s">
        <v>85</v>
      </c>
      <c r="C18" s="23" t="s">
        <v>42</v>
      </c>
      <c r="D18" s="23" t="s">
        <v>43</v>
      </c>
      <c r="E18" s="24" t="s">
        <v>73</v>
      </c>
      <c r="F18" s="23" t="s">
        <v>45</v>
      </c>
      <c r="G18" s="23" t="s">
        <v>46</v>
      </c>
      <c r="H18" s="25" t="s">
        <v>47</v>
      </c>
      <c r="I18" s="23" t="s">
        <v>86</v>
      </c>
      <c r="J18" s="48" t="s">
        <v>76</v>
      </c>
      <c r="K18" s="50">
        <v>11.76</v>
      </c>
      <c r="L18" s="51">
        <v>11.76</v>
      </c>
      <c r="M18" s="52"/>
      <c r="N18" s="52"/>
      <c r="O18" s="52"/>
      <c r="P18" s="52"/>
      <c r="Q18" s="23" t="s">
        <v>86</v>
      </c>
      <c r="R18" s="25" t="s">
        <v>87</v>
      </c>
      <c r="S18" s="25" t="s">
        <v>78</v>
      </c>
      <c r="T18" s="51" t="s">
        <v>52</v>
      </c>
      <c r="U18" s="75">
        <v>1</v>
      </c>
      <c r="V18" s="51">
        <v>15.29</v>
      </c>
      <c r="W18" s="51" t="s">
        <v>52</v>
      </c>
      <c r="X18" s="51" t="s">
        <v>52</v>
      </c>
      <c r="Y18" s="52">
        <v>42</v>
      </c>
      <c r="Z18" s="52">
        <v>170</v>
      </c>
      <c r="AA18" s="75">
        <v>0.95</v>
      </c>
      <c r="AB18" s="25" t="s">
        <v>53</v>
      </c>
      <c r="AC18" s="23" t="s">
        <v>84</v>
      </c>
      <c r="AD18" s="92"/>
    </row>
    <row r="19" s="1" customFormat="1" ht="43.5" spans="1:30">
      <c r="A19" s="22"/>
      <c r="B19" s="23" t="s">
        <v>88</v>
      </c>
      <c r="C19" s="23" t="s">
        <v>42</v>
      </c>
      <c r="D19" s="23" t="s">
        <v>43</v>
      </c>
      <c r="E19" s="24" t="s">
        <v>73</v>
      </c>
      <c r="F19" s="23" t="s">
        <v>45</v>
      </c>
      <c r="G19" s="23" t="s">
        <v>89</v>
      </c>
      <c r="H19" s="25" t="s">
        <v>47</v>
      </c>
      <c r="I19" s="23" t="s">
        <v>90</v>
      </c>
      <c r="J19" s="48" t="s">
        <v>76</v>
      </c>
      <c r="K19" s="50">
        <v>21.28</v>
      </c>
      <c r="L19" s="51">
        <v>21.28</v>
      </c>
      <c r="M19" s="52"/>
      <c r="N19" s="52"/>
      <c r="O19" s="52"/>
      <c r="P19" s="52"/>
      <c r="Q19" s="23" t="s">
        <v>90</v>
      </c>
      <c r="R19" s="25" t="s">
        <v>91</v>
      </c>
      <c r="S19" s="25" t="s">
        <v>78</v>
      </c>
      <c r="T19" s="51" t="s">
        <v>52</v>
      </c>
      <c r="U19" s="75">
        <v>1</v>
      </c>
      <c r="V19" s="51">
        <v>27.67</v>
      </c>
      <c r="W19" s="51" t="s">
        <v>52</v>
      </c>
      <c r="X19" s="51" t="s">
        <v>52</v>
      </c>
      <c r="Y19" s="52">
        <v>76</v>
      </c>
      <c r="Z19" s="52">
        <v>310</v>
      </c>
      <c r="AA19" s="75">
        <v>0.95</v>
      </c>
      <c r="AB19" s="25" t="s">
        <v>53</v>
      </c>
      <c r="AC19" s="23" t="s">
        <v>84</v>
      </c>
      <c r="AD19" s="92"/>
    </row>
    <row r="20" s="1" customFormat="1" ht="41" customHeight="1" spans="1:30">
      <c r="A20" s="22"/>
      <c r="B20" s="23" t="s">
        <v>92</v>
      </c>
      <c r="C20" s="23" t="s">
        <v>42</v>
      </c>
      <c r="D20" s="23" t="s">
        <v>43</v>
      </c>
      <c r="E20" s="24" t="s">
        <v>93</v>
      </c>
      <c r="F20" s="23" t="s">
        <v>45</v>
      </c>
      <c r="G20" s="23" t="s">
        <v>94</v>
      </c>
      <c r="H20" s="25" t="s">
        <v>95</v>
      </c>
      <c r="I20" s="23" t="s">
        <v>96</v>
      </c>
      <c r="J20" s="48" t="s">
        <v>76</v>
      </c>
      <c r="K20" s="50">
        <v>8.4</v>
      </c>
      <c r="L20" s="51">
        <v>8.4</v>
      </c>
      <c r="M20" s="52"/>
      <c r="N20" s="52"/>
      <c r="O20" s="52"/>
      <c r="P20" s="52"/>
      <c r="Q20" s="23" t="s">
        <v>96</v>
      </c>
      <c r="R20" s="25" t="s">
        <v>97</v>
      </c>
      <c r="S20" s="25" t="s">
        <v>78</v>
      </c>
      <c r="T20" s="51"/>
      <c r="U20" s="75">
        <v>1</v>
      </c>
      <c r="V20" s="51">
        <v>10.92</v>
      </c>
      <c r="W20" s="51"/>
      <c r="X20" s="51"/>
      <c r="Y20" s="52">
        <v>30</v>
      </c>
      <c r="Z20" s="52">
        <v>95</v>
      </c>
      <c r="AA20" s="75">
        <v>0.95</v>
      </c>
      <c r="AB20" s="25" t="s">
        <v>53</v>
      </c>
      <c r="AC20" s="23" t="s">
        <v>84</v>
      </c>
      <c r="AD20" s="92"/>
    </row>
    <row r="21" s="1" customFormat="1" ht="41" customHeight="1" spans="1:30">
      <c r="A21" s="22"/>
      <c r="B21" s="23" t="s">
        <v>98</v>
      </c>
      <c r="C21" s="23" t="s">
        <v>42</v>
      </c>
      <c r="D21" s="23" t="s">
        <v>43</v>
      </c>
      <c r="E21" s="24" t="s">
        <v>73</v>
      </c>
      <c r="F21" s="23" t="s">
        <v>45</v>
      </c>
      <c r="G21" s="23" t="s">
        <v>99</v>
      </c>
      <c r="H21" s="25" t="s">
        <v>47</v>
      </c>
      <c r="I21" s="23" t="s">
        <v>82</v>
      </c>
      <c r="J21" s="48" t="s">
        <v>76</v>
      </c>
      <c r="K21" s="50">
        <v>16.8</v>
      </c>
      <c r="L21" s="51">
        <v>16.8</v>
      </c>
      <c r="M21" s="52"/>
      <c r="N21" s="52"/>
      <c r="O21" s="52"/>
      <c r="P21" s="52"/>
      <c r="Q21" s="23" t="s">
        <v>82</v>
      </c>
      <c r="R21" s="25" t="s">
        <v>100</v>
      </c>
      <c r="S21" s="25" t="s">
        <v>78</v>
      </c>
      <c r="T21" s="51" t="s">
        <v>52</v>
      </c>
      <c r="U21" s="75">
        <v>1</v>
      </c>
      <c r="V21" s="51">
        <v>21.84</v>
      </c>
      <c r="W21" s="51" t="s">
        <v>52</v>
      </c>
      <c r="X21" s="51" t="s">
        <v>52</v>
      </c>
      <c r="Y21" s="52">
        <v>60</v>
      </c>
      <c r="Z21" s="52">
        <v>180</v>
      </c>
      <c r="AA21" s="75">
        <v>0.95</v>
      </c>
      <c r="AB21" s="25" t="s">
        <v>53</v>
      </c>
      <c r="AC21" s="23" t="s">
        <v>84</v>
      </c>
      <c r="AD21" s="92"/>
    </row>
    <row r="22" s="1" customFormat="1" ht="41" customHeight="1" spans="1:30">
      <c r="A22" s="22"/>
      <c r="B22" s="23" t="s">
        <v>101</v>
      </c>
      <c r="C22" s="23" t="s">
        <v>42</v>
      </c>
      <c r="D22" s="23" t="s">
        <v>43</v>
      </c>
      <c r="E22" s="24" t="s">
        <v>73</v>
      </c>
      <c r="F22" s="23" t="s">
        <v>45</v>
      </c>
      <c r="G22" s="23" t="s">
        <v>102</v>
      </c>
      <c r="H22" s="25" t="s">
        <v>47</v>
      </c>
      <c r="I22" s="23" t="s">
        <v>103</v>
      </c>
      <c r="J22" s="48" t="s">
        <v>76</v>
      </c>
      <c r="K22" s="50">
        <v>9.8</v>
      </c>
      <c r="L22" s="51">
        <v>9.8</v>
      </c>
      <c r="M22" s="52"/>
      <c r="N22" s="52"/>
      <c r="O22" s="52"/>
      <c r="P22" s="52"/>
      <c r="Q22" s="23" t="s">
        <v>103</v>
      </c>
      <c r="R22" s="25" t="s">
        <v>104</v>
      </c>
      <c r="S22" s="25" t="s">
        <v>78</v>
      </c>
      <c r="T22" s="51" t="s">
        <v>52</v>
      </c>
      <c r="U22" s="75">
        <v>1</v>
      </c>
      <c r="V22" s="51">
        <v>12.74</v>
      </c>
      <c r="W22" s="51" t="s">
        <v>52</v>
      </c>
      <c r="X22" s="51" t="s">
        <v>52</v>
      </c>
      <c r="Y22" s="52">
        <v>35</v>
      </c>
      <c r="Z22" s="52">
        <v>140</v>
      </c>
      <c r="AA22" s="75">
        <v>0.95</v>
      </c>
      <c r="AB22" s="25" t="s">
        <v>53</v>
      </c>
      <c r="AC22" s="23" t="s">
        <v>84</v>
      </c>
      <c r="AD22" s="92"/>
    </row>
    <row r="23" s="1" customFormat="1" ht="41" customHeight="1" spans="1:30">
      <c r="A23" s="22"/>
      <c r="B23" s="23" t="s">
        <v>105</v>
      </c>
      <c r="C23" s="23" t="s">
        <v>42</v>
      </c>
      <c r="D23" s="23" t="s">
        <v>43</v>
      </c>
      <c r="E23" s="24" t="s">
        <v>73</v>
      </c>
      <c r="F23" s="23" t="s">
        <v>45</v>
      </c>
      <c r="G23" s="26" t="s">
        <v>61</v>
      </c>
      <c r="H23" s="25" t="s">
        <v>47</v>
      </c>
      <c r="I23" s="23" t="s">
        <v>106</v>
      </c>
      <c r="J23" s="48" t="s">
        <v>76</v>
      </c>
      <c r="K23" s="53">
        <v>14.24</v>
      </c>
      <c r="L23" s="53">
        <v>14.24</v>
      </c>
      <c r="M23" s="53"/>
      <c r="N23" s="53"/>
      <c r="O23" s="53"/>
      <c r="P23" s="53"/>
      <c r="Q23" s="23" t="s">
        <v>106</v>
      </c>
      <c r="R23" s="25" t="s">
        <v>107</v>
      </c>
      <c r="S23" s="25" t="s">
        <v>78</v>
      </c>
      <c r="T23" s="51" t="s">
        <v>52</v>
      </c>
      <c r="U23" s="75">
        <v>1</v>
      </c>
      <c r="V23" s="26">
        <v>18.51</v>
      </c>
      <c r="W23" s="51" t="s">
        <v>52</v>
      </c>
      <c r="X23" s="51" t="s">
        <v>52</v>
      </c>
      <c r="Y23" s="26">
        <v>50</v>
      </c>
      <c r="Z23" s="26">
        <v>143</v>
      </c>
      <c r="AA23" s="75">
        <v>0.95</v>
      </c>
      <c r="AB23" s="25" t="s">
        <v>53</v>
      </c>
      <c r="AC23" s="23" t="s">
        <v>84</v>
      </c>
      <c r="AD23" s="92"/>
    </row>
    <row r="24" s="1" customFormat="1" ht="41" customHeight="1" spans="1:30">
      <c r="A24" s="22"/>
      <c r="B24" s="27" t="s">
        <v>108</v>
      </c>
      <c r="C24" s="27" t="s">
        <v>42</v>
      </c>
      <c r="D24" s="27" t="s">
        <v>43</v>
      </c>
      <c r="E24" s="28" t="s">
        <v>73</v>
      </c>
      <c r="F24" s="27" t="s">
        <v>45</v>
      </c>
      <c r="G24" s="27" t="s">
        <v>109</v>
      </c>
      <c r="H24" s="29" t="s">
        <v>47</v>
      </c>
      <c r="I24" s="27" t="s">
        <v>110</v>
      </c>
      <c r="J24" s="54" t="s">
        <v>76</v>
      </c>
      <c r="K24" s="55">
        <v>8.4</v>
      </c>
      <c r="L24" s="56">
        <v>8.4</v>
      </c>
      <c r="M24" s="57"/>
      <c r="N24" s="57"/>
      <c r="O24" s="57"/>
      <c r="P24" s="57"/>
      <c r="Q24" s="27" t="s">
        <v>110</v>
      </c>
      <c r="R24" s="29" t="s">
        <v>111</v>
      </c>
      <c r="S24" s="29" t="s">
        <v>112</v>
      </c>
      <c r="T24" s="56" t="s">
        <v>52</v>
      </c>
      <c r="U24" s="76">
        <v>1</v>
      </c>
      <c r="V24" s="56">
        <v>10</v>
      </c>
      <c r="W24" s="56" t="s">
        <v>52</v>
      </c>
      <c r="X24" s="56" t="s">
        <v>52</v>
      </c>
      <c r="Y24" s="57">
        <v>100</v>
      </c>
      <c r="Z24" s="57">
        <v>210</v>
      </c>
      <c r="AA24" s="76">
        <v>0.95</v>
      </c>
      <c r="AB24" s="29" t="s">
        <v>53</v>
      </c>
      <c r="AC24" s="27" t="s">
        <v>113</v>
      </c>
      <c r="AD24" s="93"/>
    </row>
    <row r="25" s="1" customFormat="1" ht="41" customHeight="1" spans="1:30">
      <c r="A25" s="22"/>
      <c r="B25" s="27" t="s">
        <v>114</v>
      </c>
      <c r="C25" s="27" t="s">
        <v>42</v>
      </c>
      <c r="D25" s="27" t="s">
        <v>43</v>
      </c>
      <c r="E25" s="28" t="s">
        <v>73</v>
      </c>
      <c r="F25" s="27" t="s">
        <v>45</v>
      </c>
      <c r="G25" s="27" t="s">
        <v>68</v>
      </c>
      <c r="H25" s="29" t="s">
        <v>47</v>
      </c>
      <c r="I25" s="27" t="s">
        <v>115</v>
      </c>
      <c r="J25" s="54" t="s">
        <v>76</v>
      </c>
      <c r="K25" s="55">
        <v>5.6</v>
      </c>
      <c r="L25" s="56">
        <v>5.6</v>
      </c>
      <c r="M25" s="57"/>
      <c r="N25" s="57"/>
      <c r="O25" s="57"/>
      <c r="P25" s="57"/>
      <c r="Q25" s="27" t="s">
        <v>115</v>
      </c>
      <c r="R25" s="29" t="s">
        <v>116</v>
      </c>
      <c r="S25" s="29" t="s">
        <v>78</v>
      </c>
      <c r="T25" s="56" t="s">
        <v>52</v>
      </c>
      <c r="U25" s="76">
        <v>1</v>
      </c>
      <c r="V25" s="56">
        <v>7.28</v>
      </c>
      <c r="W25" s="56" t="s">
        <v>52</v>
      </c>
      <c r="X25" s="56" t="s">
        <v>52</v>
      </c>
      <c r="Y25" s="57">
        <v>20</v>
      </c>
      <c r="Z25" s="57">
        <v>67</v>
      </c>
      <c r="AA25" s="76">
        <v>0.95</v>
      </c>
      <c r="AB25" s="29" t="s">
        <v>53</v>
      </c>
      <c r="AC25" s="27" t="s">
        <v>84</v>
      </c>
      <c r="AD25" s="93"/>
    </row>
    <row r="26" s="1" customFormat="1" ht="42.75" spans="1:30">
      <c r="A26" s="30" t="s">
        <v>117</v>
      </c>
      <c r="B26" s="26"/>
      <c r="C26" s="30"/>
      <c r="D26" s="30"/>
      <c r="E26" s="30"/>
      <c r="F26" s="30"/>
      <c r="G26" s="26"/>
      <c r="H26" s="26"/>
      <c r="I26" s="30"/>
      <c r="J26" s="58"/>
      <c r="K26" s="53">
        <f>SUM(L26:P26)</f>
        <v>783.9</v>
      </c>
      <c r="L26" s="53">
        <f>SUM(L27:L27)</f>
        <v>783.9</v>
      </c>
      <c r="M26" s="53">
        <f>SUM(M27:M27)</f>
        <v>0</v>
      </c>
      <c r="N26" s="53">
        <f>SUM(N27:N27)</f>
        <v>0</v>
      </c>
      <c r="O26" s="53">
        <f>SUM(O27:O27)</f>
        <v>0</v>
      </c>
      <c r="P26" s="53">
        <f>SUM(P27:P27)</f>
        <v>0</v>
      </c>
      <c r="Q26" s="26"/>
      <c r="R26" s="26"/>
      <c r="S26" s="77"/>
      <c r="T26" s="26"/>
      <c r="U26" s="77"/>
      <c r="V26" s="26"/>
      <c r="W26" s="26"/>
      <c r="X26" s="26"/>
      <c r="Y26" s="26"/>
      <c r="Z26" s="26"/>
      <c r="AA26" s="77"/>
      <c r="AB26" s="26"/>
      <c r="AC26" s="26"/>
      <c r="AD26" s="85"/>
    </row>
    <row r="27" s="1" customFormat="1" ht="57" hidden="1" spans="1:30">
      <c r="A27" s="31"/>
      <c r="B27" s="15" t="s">
        <v>118</v>
      </c>
      <c r="C27" s="32" t="s">
        <v>119</v>
      </c>
      <c r="D27" s="15" t="s">
        <v>120</v>
      </c>
      <c r="E27" s="32" t="s">
        <v>121</v>
      </c>
      <c r="F27" s="15" t="s">
        <v>45</v>
      </c>
      <c r="G27" s="15" t="s">
        <v>122</v>
      </c>
      <c r="H27" s="15" t="s">
        <v>52</v>
      </c>
      <c r="I27" s="15" t="s">
        <v>123</v>
      </c>
      <c r="J27" s="48" t="s">
        <v>76</v>
      </c>
      <c r="K27" s="59">
        <f>SUM(L27:P27)</f>
        <v>783.9</v>
      </c>
      <c r="L27" s="33">
        <v>783.9</v>
      </c>
      <c r="M27" s="60"/>
      <c r="N27" s="61"/>
      <c r="O27" s="33"/>
      <c r="P27" s="33"/>
      <c r="Q27" s="32" t="s">
        <v>124</v>
      </c>
      <c r="R27" s="32" t="s">
        <v>125</v>
      </c>
      <c r="S27" s="73">
        <v>1</v>
      </c>
      <c r="T27" s="37" t="s">
        <v>52</v>
      </c>
      <c r="U27" s="73">
        <v>1</v>
      </c>
      <c r="V27" s="37" t="s">
        <v>52</v>
      </c>
      <c r="W27" s="37" t="s">
        <v>52</v>
      </c>
      <c r="X27" s="37" t="s">
        <v>52</v>
      </c>
      <c r="Y27" s="94">
        <v>1412</v>
      </c>
      <c r="Z27" s="94">
        <v>3072</v>
      </c>
      <c r="AA27" s="73">
        <v>0.95</v>
      </c>
      <c r="AB27" s="95" t="s">
        <v>126</v>
      </c>
      <c r="AC27" s="95" t="s">
        <v>127</v>
      </c>
      <c r="AD27" s="31"/>
    </row>
    <row r="28" s="1" customFormat="1" ht="28.5" spans="1:30">
      <c r="A28" s="7" t="s">
        <v>128</v>
      </c>
      <c r="B28" s="7"/>
      <c r="C28" s="33"/>
      <c r="D28" s="10"/>
      <c r="E28" s="33"/>
      <c r="F28" s="33"/>
      <c r="G28" s="34"/>
      <c r="H28" s="33"/>
      <c r="I28" s="33"/>
      <c r="J28" s="33"/>
      <c r="K28" s="43">
        <f>L28+M28+N28+O28+P28</f>
        <v>1223</v>
      </c>
      <c r="L28" s="43">
        <f t="shared" ref="L28:P28" si="3">L29</f>
        <v>623</v>
      </c>
      <c r="M28" s="43">
        <f t="shared" si="3"/>
        <v>600</v>
      </c>
      <c r="N28" s="43">
        <f t="shared" si="3"/>
        <v>0</v>
      </c>
      <c r="O28" s="43">
        <f t="shared" si="3"/>
        <v>0</v>
      </c>
      <c r="P28" s="43">
        <f t="shared" si="3"/>
        <v>0</v>
      </c>
      <c r="Q28" s="78"/>
      <c r="R28" s="10"/>
      <c r="S28" s="10"/>
      <c r="T28" s="73"/>
      <c r="U28" s="37"/>
      <c r="V28" s="73"/>
      <c r="W28" s="37"/>
      <c r="X28" s="37"/>
      <c r="Y28" s="37"/>
      <c r="Z28" s="33"/>
      <c r="AA28" s="33"/>
      <c r="AB28" s="73"/>
      <c r="AC28" s="37"/>
      <c r="AD28" s="37"/>
    </row>
    <row r="29" s="1" customFormat="1" ht="28.5" spans="1:30">
      <c r="A29" s="7" t="s">
        <v>129</v>
      </c>
      <c r="B29" s="7"/>
      <c r="C29" s="33"/>
      <c r="D29" s="33"/>
      <c r="E29" s="33"/>
      <c r="F29" s="35"/>
      <c r="G29" s="33"/>
      <c r="H29" s="33"/>
      <c r="I29" s="33"/>
      <c r="J29" s="33"/>
      <c r="K29" s="43">
        <f>L29+M29</f>
        <v>1223</v>
      </c>
      <c r="L29" s="43">
        <f>SUM(L30:L30)</f>
        <v>623</v>
      </c>
      <c r="M29" s="43">
        <f>SUM(M30:M30)</f>
        <v>600</v>
      </c>
      <c r="N29" s="43">
        <f>SUM(N30:N30)</f>
        <v>0</v>
      </c>
      <c r="O29" s="43">
        <f>SUM(O30:O30)</f>
        <v>0</v>
      </c>
      <c r="P29" s="43">
        <f>SUM(P30:P30)</f>
        <v>0</v>
      </c>
      <c r="Q29" s="43"/>
      <c r="R29" s="71"/>
      <c r="S29" s="71"/>
      <c r="T29" s="71"/>
      <c r="U29" s="33"/>
      <c r="V29" s="33"/>
      <c r="W29" s="73"/>
      <c r="X29" s="33"/>
      <c r="Y29" s="33"/>
      <c r="Z29" s="96"/>
      <c r="AA29" s="96"/>
      <c r="AB29" s="96"/>
      <c r="AC29" s="96"/>
      <c r="AD29" s="96"/>
    </row>
    <row r="30" s="1" customFormat="1" ht="108" spans="1:30">
      <c r="A30" s="33"/>
      <c r="B30" s="24" t="s">
        <v>130</v>
      </c>
      <c r="C30" s="24" t="s">
        <v>119</v>
      </c>
      <c r="D30" s="24" t="s">
        <v>131</v>
      </c>
      <c r="E30" s="24" t="s">
        <v>93</v>
      </c>
      <c r="F30" s="24" t="s">
        <v>45</v>
      </c>
      <c r="G30" s="24" t="s">
        <v>132</v>
      </c>
      <c r="H30" s="22" t="s">
        <v>52</v>
      </c>
      <c r="I30" s="24" t="s">
        <v>133</v>
      </c>
      <c r="J30" s="48" t="s">
        <v>76</v>
      </c>
      <c r="K30" s="51">
        <f>SUM(L30:P30)</f>
        <v>1223</v>
      </c>
      <c r="L30" s="51">
        <v>623</v>
      </c>
      <c r="M30" s="51">
        <v>600</v>
      </c>
      <c r="N30" s="51"/>
      <c r="O30" s="51"/>
      <c r="P30" s="51"/>
      <c r="Q30" s="24" t="s">
        <v>134</v>
      </c>
      <c r="R30" s="24" t="s">
        <v>133</v>
      </c>
      <c r="S30" s="75">
        <v>1</v>
      </c>
      <c r="T30" s="22" t="s">
        <v>52</v>
      </c>
      <c r="U30" s="22" t="s">
        <v>52</v>
      </c>
      <c r="V30" s="22" t="s">
        <v>52</v>
      </c>
      <c r="W30" s="22" t="s">
        <v>52</v>
      </c>
      <c r="X30" s="22" t="s">
        <v>52</v>
      </c>
      <c r="Y30" s="22">
        <v>2480</v>
      </c>
      <c r="Z30" s="22">
        <v>8839</v>
      </c>
      <c r="AA30" s="91">
        <v>0.95</v>
      </c>
      <c r="AB30" s="24" t="s">
        <v>135</v>
      </c>
      <c r="AC30" s="24" t="s">
        <v>136</v>
      </c>
      <c r="AD30" s="22"/>
    </row>
    <row r="31" s="1" customFormat="1" ht="15.75" spans="1:30">
      <c r="A31" s="7" t="s">
        <v>137</v>
      </c>
      <c r="B31" s="7"/>
      <c r="C31" s="10"/>
      <c r="D31" s="10"/>
      <c r="E31" s="11"/>
      <c r="F31" s="11"/>
      <c r="G31" s="12"/>
      <c r="H31" s="10"/>
      <c r="I31" s="10"/>
      <c r="J31" s="10"/>
      <c r="K31" s="43">
        <f>SUM(L31:P31)</f>
        <v>840</v>
      </c>
      <c r="L31" s="43">
        <f t="shared" ref="L31:P31" si="4">L32</f>
        <v>840</v>
      </c>
      <c r="M31" s="43">
        <f t="shared" si="4"/>
        <v>0</v>
      </c>
      <c r="N31" s="43">
        <f t="shared" si="4"/>
        <v>0</v>
      </c>
      <c r="O31" s="43">
        <f t="shared" si="4"/>
        <v>0</v>
      </c>
      <c r="P31" s="43">
        <f t="shared" si="4"/>
        <v>0</v>
      </c>
      <c r="Q31" s="59"/>
      <c r="R31" s="59"/>
      <c r="S31" s="70"/>
      <c r="T31" s="70"/>
      <c r="U31" s="70"/>
      <c r="V31" s="70"/>
      <c r="W31" s="70"/>
      <c r="X31" s="71"/>
      <c r="Y31" s="71"/>
      <c r="Z31" s="71"/>
      <c r="AA31" s="71"/>
      <c r="AB31" s="87"/>
      <c r="AC31" s="88"/>
      <c r="AD31" s="88"/>
    </row>
    <row r="32" s="1" customFormat="1" ht="57" spans="1:30">
      <c r="A32" s="34"/>
      <c r="B32" s="36" t="s">
        <v>138</v>
      </c>
      <c r="C32" s="36" t="s">
        <v>42</v>
      </c>
      <c r="D32" s="36" t="s">
        <v>139</v>
      </c>
      <c r="E32" s="15" t="s">
        <v>140</v>
      </c>
      <c r="F32" s="15" t="s">
        <v>141</v>
      </c>
      <c r="G32" s="34" t="s">
        <v>52</v>
      </c>
      <c r="H32" s="34" t="s">
        <v>52</v>
      </c>
      <c r="I32" s="36" t="s">
        <v>142</v>
      </c>
      <c r="J32" s="45" t="s">
        <v>143</v>
      </c>
      <c r="K32" s="62">
        <v>840</v>
      </c>
      <c r="L32" s="62">
        <v>840</v>
      </c>
      <c r="M32" s="62"/>
      <c r="N32" s="62"/>
      <c r="O32" s="62"/>
      <c r="P32" s="62"/>
      <c r="Q32" s="15" t="s">
        <v>144</v>
      </c>
      <c r="R32" s="15" t="s">
        <v>145</v>
      </c>
      <c r="S32" s="34" t="s">
        <v>52</v>
      </c>
      <c r="T32" s="34" t="s">
        <v>146</v>
      </c>
      <c r="U32" s="34" t="s">
        <v>52</v>
      </c>
      <c r="V32" s="34" t="s">
        <v>52</v>
      </c>
      <c r="W32" s="34" t="s">
        <v>52</v>
      </c>
      <c r="X32" s="34" t="s">
        <v>52</v>
      </c>
      <c r="Y32" s="34" t="s">
        <v>52</v>
      </c>
      <c r="Z32" s="34">
        <v>2800</v>
      </c>
      <c r="AA32" s="97">
        <v>1</v>
      </c>
      <c r="AB32" s="15" t="s">
        <v>147</v>
      </c>
      <c r="AC32" s="15" t="s">
        <v>148</v>
      </c>
      <c r="AD32" s="34"/>
    </row>
    <row r="33" s="1" customFormat="1" ht="15.75" spans="1:30">
      <c r="A33" s="7" t="s">
        <v>149</v>
      </c>
      <c r="B33" s="37"/>
      <c r="C33" s="33"/>
      <c r="D33" s="33"/>
      <c r="E33" s="33"/>
      <c r="F33" s="33"/>
      <c r="G33" s="37"/>
      <c r="H33" s="37"/>
      <c r="I33" s="33"/>
      <c r="J33" s="63"/>
      <c r="K33" s="43">
        <f>SUM(L33:P33)</f>
        <v>3500</v>
      </c>
      <c r="L33" s="43">
        <f t="shared" ref="L33:P33" si="5">L34</f>
        <v>3500</v>
      </c>
      <c r="M33" s="43">
        <f t="shared" si="5"/>
        <v>0</v>
      </c>
      <c r="N33" s="43">
        <f t="shared" si="5"/>
        <v>0</v>
      </c>
      <c r="O33" s="43">
        <f t="shared" si="5"/>
        <v>0</v>
      </c>
      <c r="P33" s="43">
        <f t="shared" si="5"/>
        <v>0</v>
      </c>
      <c r="Q33" s="71"/>
      <c r="R33" s="33"/>
      <c r="S33" s="73"/>
      <c r="T33" s="71"/>
      <c r="U33" s="73"/>
      <c r="V33" s="71"/>
      <c r="W33" s="71"/>
      <c r="X33" s="71"/>
      <c r="Y33" s="33"/>
      <c r="Z33" s="33"/>
      <c r="AA33" s="71"/>
      <c r="AB33" s="71"/>
      <c r="AC33" s="96"/>
      <c r="AD33" s="96"/>
    </row>
    <row r="34" s="1" customFormat="1" ht="58.5" spans="1:30">
      <c r="A34" s="33"/>
      <c r="B34" s="15" t="s">
        <v>150</v>
      </c>
      <c r="C34" s="15" t="s">
        <v>42</v>
      </c>
      <c r="D34" s="15" t="s">
        <v>151</v>
      </c>
      <c r="E34" s="15" t="s">
        <v>152</v>
      </c>
      <c r="F34" s="15" t="s">
        <v>141</v>
      </c>
      <c r="G34" s="37" t="s">
        <v>52</v>
      </c>
      <c r="H34" s="37" t="s">
        <v>52</v>
      </c>
      <c r="I34" s="64" t="s">
        <v>153</v>
      </c>
      <c r="J34" s="45" t="s">
        <v>143</v>
      </c>
      <c r="K34" s="62">
        <f>L34+M34+N34+O34+P34</f>
        <v>3500</v>
      </c>
      <c r="L34" s="62">
        <v>3500</v>
      </c>
      <c r="M34" s="46"/>
      <c r="N34" s="46"/>
      <c r="O34" s="46"/>
      <c r="P34" s="46"/>
      <c r="Q34" s="79" t="s">
        <v>154</v>
      </c>
      <c r="R34" s="79" t="s">
        <v>155</v>
      </c>
      <c r="S34" s="80" t="s">
        <v>156</v>
      </c>
      <c r="T34" s="71" t="s">
        <v>157</v>
      </c>
      <c r="U34" s="73" t="s">
        <v>52</v>
      </c>
      <c r="V34" s="79" t="s">
        <v>158</v>
      </c>
      <c r="W34" s="71" t="s">
        <v>52</v>
      </c>
      <c r="X34" s="71" t="s">
        <v>52</v>
      </c>
      <c r="Y34" s="98" t="s">
        <v>52</v>
      </c>
      <c r="Z34" s="33">
        <v>5000</v>
      </c>
      <c r="AA34" s="73">
        <v>1</v>
      </c>
      <c r="AB34" s="15" t="s">
        <v>159</v>
      </c>
      <c r="AC34" s="99" t="s">
        <v>160</v>
      </c>
      <c r="AD34" s="96"/>
    </row>
    <row r="35" s="1" customFormat="1" ht="15.75" spans="1:30">
      <c r="A35" s="7" t="s">
        <v>161</v>
      </c>
      <c r="B35" s="37"/>
      <c r="C35" s="33"/>
      <c r="D35" s="33"/>
      <c r="E35" s="33"/>
      <c r="F35" s="33"/>
      <c r="G35" s="37"/>
      <c r="H35" s="37"/>
      <c r="I35" s="33"/>
      <c r="J35" s="45"/>
      <c r="K35" s="43">
        <f t="shared" ref="K35:P35" si="6">K36</f>
        <v>616</v>
      </c>
      <c r="L35" s="43">
        <f t="shared" si="6"/>
        <v>616</v>
      </c>
      <c r="M35" s="43">
        <f t="shared" si="6"/>
        <v>0</v>
      </c>
      <c r="N35" s="43">
        <f t="shared" si="6"/>
        <v>0</v>
      </c>
      <c r="O35" s="43">
        <f t="shared" si="6"/>
        <v>0</v>
      </c>
      <c r="P35" s="43">
        <f t="shared" si="6"/>
        <v>0</v>
      </c>
      <c r="Q35" s="71"/>
      <c r="R35" s="33"/>
      <c r="S35" s="73"/>
      <c r="T35" s="71"/>
      <c r="U35" s="73"/>
      <c r="V35" s="70"/>
      <c r="W35" s="71"/>
      <c r="X35" s="71"/>
      <c r="Y35" s="100"/>
      <c r="Z35" s="100"/>
      <c r="AA35" s="73"/>
      <c r="AB35" s="71"/>
      <c r="AC35" s="96"/>
      <c r="AD35" s="96"/>
    </row>
    <row r="36" s="1" customFormat="1" ht="42.75" spans="1:30">
      <c r="A36" s="33"/>
      <c r="B36" s="15" t="s">
        <v>162</v>
      </c>
      <c r="C36" s="15" t="s">
        <v>42</v>
      </c>
      <c r="D36" s="15" t="s">
        <v>163</v>
      </c>
      <c r="E36" s="15" t="s">
        <v>164</v>
      </c>
      <c r="F36" s="15" t="s">
        <v>141</v>
      </c>
      <c r="G36" s="33" t="s">
        <v>52</v>
      </c>
      <c r="H36" s="33" t="s">
        <v>52</v>
      </c>
      <c r="I36" s="15" t="s">
        <v>165</v>
      </c>
      <c r="J36" s="45" t="s">
        <v>143</v>
      </c>
      <c r="K36" s="65">
        <v>616</v>
      </c>
      <c r="L36" s="46">
        <v>616</v>
      </c>
      <c r="M36" s="46"/>
      <c r="N36" s="46"/>
      <c r="O36" s="46"/>
      <c r="P36" s="46"/>
      <c r="Q36" s="79" t="s">
        <v>166</v>
      </c>
      <c r="R36" s="79" t="s">
        <v>167</v>
      </c>
      <c r="S36" s="80" t="s">
        <v>168</v>
      </c>
      <c r="T36" s="71" t="s">
        <v>52</v>
      </c>
      <c r="U36" s="73">
        <v>1</v>
      </c>
      <c r="V36" s="70" t="s">
        <v>52</v>
      </c>
      <c r="W36" s="71" t="s">
        <v>52</v>
      </c>
      <c r="X36" s="71" t="s">
        <v>52</v>
      </c>
      <c r="Y36" s="100">
        <v>3000</v>
      </c>
      <c r="Z36" s="100" t="s">
        <v>52</v>
      </c>
      <c r="AA36" s="73">
        <v>1</v>
      </c>
      <c r="AB36" s="15" t="s">
        <v>53</v>
      </c>
      <c r="AC36" s="15" t="s">
        <v>169</v>
      </c>
      <c r="AD36" s="96"/>
    </row>
    <row r="37" s="1" customFormat="1" ht="28.5" spans="1:30">
      <c r="A37" s="7" t="s">
        <v>170</v>
      </c>
      <c r="B37" s="37"/>
      <c r="C37" s="33"/>
      <c r="D37" s="33"/>
      <c r="E37" s="33"/>
      <c r="F37" s="33"/>
      <c r="G37" s="37"/>
      <c r="H37" s="33"/>
      <c r="I37" s="66"/>
      <c r="J37" s="45"/>
      <c r="K37" s="43">
        <f t="shared" ref="K37:P37" si="7">K38</f>
        <v>600</v>
      </c>
      <c r="L37" s="43">
        <f t="shared" si="7"/>
        <v>600</v>
      </c>
      <c r="M37" s="43">
        <f t="shared" si="7"/>
        <v>0</v>
      </c>
      <c r="N37" s="43">
        <f t="shared" si="7"/>
        <v>0</v>
      </c>
      <c r="O37" s="43">
        <f t="shared" si="7"/>
        <v>0</v>
      </c>
      <c r="P37" s="43">
        <f t="shared" si="7"/>
        <v>0</v>
      </c>
      <c r="Q37" s="71"/>
      <c r="R37" s="33"/>
      <c r="S37" s="73"/>
      <c r="T37" s="71"/>
      <c r="U37" s="73"/>
      <c r="V37" s="70"/>
      <c r="W37" s="71"/>
      <c r="X37" s="71"/>
      <c r="Y37" s="100"/>
      <c r="Z37" s="100"/>
      <c r="AA37" s="73"/>
      <c r="AB37" s="71"/>
      <c r="AC37" s="96"/>
      <c r="AD37" s="96"/>
    </row>
    <row r="38" s="1" customFormat="1" ht="42.75" spans="1:30">
      <c r="A38" s="10"/>
      <c r="B38" s="15" t="s">
        <v>171</v>
      </c>
      <c r="C38" s="15" t="s">
        <v>42</v>
      </c>
      <c r="D38" s="15" t="s">
        <v>172</v>
      </c>
      <c r="E38" s="15" t="s">
        <v>173</v>
      </c>
      <c r="F38" s="15" t="s">
        <v>141</v>
      </c>
      <c r="G38" s="33" t="s">
        <v>52</v>
      </c>
      <c r="H38" s="33" t="s">
        <v>52</v>
      </c>
      <c r="I38" s="64" t="s">
        <v>174</v>
      </c>
      <c r="J38" s="45" t="s">
        <v>143</v>
      </c>
      <c r="K38" s="43">
        <f>L38+M38+N38+O38+P38</f>
        <v>600</v>
      </c>
      <c r="L38" s="43">
        <v>600</v>
      </c>
      <c r="M38" s="46"/>
      <c r="N38" s="46"/>
      <c r="O38" s="46"/>
      <c r="P38" s="46"/>
      <c r="Q38" s="15" t="s">
        <v>175</v>
      </c>
      <c r="R38" s="33" t="s">
        <v>52</v>
      </c>
      <c r="S38" s="33" t="s">
        <v>52</v>
      </c>
      <c r="T38" s="33" t="s">
        <v>52</v>
      </c>
      <c r="U38" s="33" t="s">
        <v>52</v>
      </c>
      <c r="V38" s="33" t="s">
        <v>52</v>
      </c>
      <c r="W38" s="33" t="s">
        <v>52</v>
      </c>
      <c r="X38" s="33" t="s">
        <v>52</v>
      </c>
      <c r="Y38" s="100">
        <v>79744</v>
      </c>
      <c r="Z38" s="100">
        <v>167134</v>
      </c>
      <c r="AA38" s="73">
        <v>0.95</v>
      </c>
      <c r="AB38" s="15" t="s">
        <v>176</v>
      </c>
      <c r="AC38" s="15" t="s">
        <v>177</v>
      </c>
      <c r="AD38" s="96"/>
    </row>
    <row r="39" s="1" customFormat="1" spans="1:30">
      <c r="A39" s="3"/>
      <c r="B39" s="3"/>
      <c r="C39" s="3"/>
      <c r="D39" s="3"/>
      <c r="E39" s="3"/>
      <c r="F39" s="3"/>
      <c r="G39" s="3"/>
      <c r="H39" s="3"/>
      <c r="I39" s="3"/>
      <c r="J39" s="3"/>
      <c r="K39" s="4"/>
      <c r="L39" s="4"/>
      <c r="M39" s="4"/>
      <c r="N39" s="4"/>
      <c r="O39" s="4"/>
      <c r="P39" s="4"/>
      <c r="Q39" s="3"/>
      <c r="R39" s="3"/>
      <c r="S39" s="3"/>
      <c r="T39" s="3"/>
      <c r="U39" s="3"/>
      <c r="V39" s="4"/>
      <c r="W39" s="3"/>
      <c r="X39" s="3"/>
      <c r="Y39" s="3"/>
      <c r="Z39" s="3"/>
      <c r="AA39" s="3"/>
      <c r="AB39" s="3"/>
      <c r="AC39" s="3"/>
      <c r="AD39" s="3"/>
    </row>
    <row r="52" spans="24:24">
      <c r="X52" s="3">
        <f>168000/60</f>
        <v>2800</v>
      </c>
    </row>
  </sheetData>
  <autoFilter ref="A5:AD38">
    <filterColumn colId="6">
      <filters blank="1">
        <filter val="孙圩子村"/>
        <filter val="王庄村、孙圩子村、候楼村、程蒋山村、周圩村、徐里村、丁楼村、徐双楼村、马庄村等"/>
        <filter val="/"/>
      </filters>
    </filterColumn>
    <extLst/>
  </autoFilter>
  <mergeCells count="26">
    <mergeCell ref="A1:AC1"/>
    <mergeCell ref="R2:AA2"/>
    <mergeCell ref="V3:Z3"/>
    <mergeCell ref="V4:X4"/>
    <mergeCell ref="Y4:Z4"/>
    <mergeCell ref="A2:A5"/>
    <mergeCell ref="B2:B5"/>
    <mergeCell ref="C2:C5"/>
    <mergeCell ref="D2:D5"/>
    <mergeCell ref="E2:E5"/>
    <mergeCell ref="I2:I5"/>
    <mergeCell ref="J2:J5"/>
    <mergeCell ref="K2:K5"/>
    <mergeCell ref="L4:L5"/>
    <mergeCell ref="M4:M5"/>
    <mergeCell ref="N4:N5"/>
    <mergeCell ref="O4:O5"/>
    <mergeCell ref="P4:P5"/>
    <mergeCell ref="Q2:Q5"/>
    <mergeCell ref="AA3:AA5"/>
    <mergeCell ref="AB2:AB5"/>
    <mergeCell ref="AC2:AC5"/>
    <mergeCell ref="AD2:AD5"/>
    <mergeCell ref="F2:H4"/>
    <mergeCell ref="L2:P3"/>
    <mergeCell ref="R3:U4"/>
  </mergeCells>
  <pageMargins left="0.751388888888889" right="0.751388888888889" top="1" bottom="1" header="0.5" footer="0.5"/>
  <pageSetup paperSize="9" scale="35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项目库明细表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CZH</cp:lastModifiedBy>
  <dcterms:created xsi:type="dcterms:W3CDTF">2021-12-15T00:29:00Z</dcterms:created>
  <dcterms:modified xsi:type="dcterms:W3CDTF">2022-04-12T09:35:46Z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6C137D2665824FFEB6BD97C7E9BD179B</vt:lpwstr>
  </property>
  <property fmtid="{D5CDD505-2E9C-101B-9397-08002B2CF9AE}" pid="3" name="KSOProductBuildVer">
    <vt:lpwstr>2052-11.1.0.11339</vt:lpwstr>
  </property>
</Properties>
</file>