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库明细表" sheetId="3" r:id="rId1"/>
    <sheet name="农业农村局" sheetId="4" r:id="rId2"/>
    <sheet name="教体局" sheetId="5" r:id="rId3"/>
    <sheet name="交通局" sheetId="6" r:id="rId4"/>
    <sheet name="财政局" sheetId="7" r:id="rId5"/>
    <sheet name="人社局" sheetId="8" r:id="rId6"/>
  </sheets>
  <definedNames>
    <definedName name="_xlnm._FilterDatabase" localSheetId="0" hidden="1">项目库明细表!$A$5:$AD$29</definedName>
    <definedName name="_xlnm._FilterDatabase" localSheetId="1" hidden="1">农业农村局!$A$5:$AD$18</definedName>
    <definedName name="_xlnm._FilterDatabase" localSheetId="2" hidden="1">教体局!$A$5:$AD$8</definedName>
    <definedName name="_xlnm._FilterDatabase" localSheetId="3" hidden="1">交通局!$A$5:$AD$9</definedName>
    <definedName name="_xlnm._FilterDatabase" localSheetId="4" hidden="1">财政局!$A$5:$AD$8</definedName>
    <definedName name="_xlnm._FilterDatabase" localSheetId="5" hidden="1">人社局!$A$5:$AD$8</definedName>
    <definedName name="_xlnm.Print_Titles" localSheetId="0">项目库明细表!$2:$5</definedName>
    <definedName name="_xlnm.Print_Titles" localSheetId="1">农业农村局!$2:$5</definedName>
    <definedName name="_xlnm.Print_Titles" localSheetId="2">教体局!$2:$5</definedName>
    <definedName name="_xlnm.Print_Titles" localSheetId="3">交通局!$2:$5</definedName>
    <definedName name="_xlnm.Print_Titles" localSheetId="4">财政局!$2:$5</definedName>
    <definedName name="_xlnm.Print_Titles" localSheetId="5">人社局!$2:$5</definedName>
  </definedNames>
  <calcPr calcId="144525"/>
</workbook>
</file>

<file path=xl/sharedStrings.xml><?xml version="1.0" encoding="utf-8"?>
<sst xmlns="http://schemas.openxmlformats.org/spreadsheetml/2006/main" count="723" uniqueCount="190">
  <si>
    <r>
      <rPr>
        <sz val="28"/>
        <rFont val="方正小标宋_GBK"/>
        <charset val="134"/>
      </rPr>
      <t>萧县石林乡</t>
    </r>
    <r>
      <rPr>
        <sz val="28"/>
        <rFont val="Times New Roman"/>
        <charset val="134"/>
      </rPr>
      <t>2022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</si>
  <si>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</si>
  <si>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</si>
  <si>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</si>
  <si>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</si>
  <si>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</si>
  <si>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</si>
  <si>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</si>
  <si>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</si>
  <si>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预计投资</t>
  </si>
  <si>
    <t>其中：</t>
  </si>
  <si>
    <t>项目年度总目标</t>
  </si>
  <si>
    <t>绩效目标</t>
  </si>
  <si>
    <t>群众参与</t>
  </si>
  <si>
    <t>带贫减贫机制（帮扶机制）</t>
  </si>
  <si>
    <t>备注</t>
  </si>
  <si>
    <t>产出指标</t>
  </si>
  <si>
    <t>效益指标</t>
  </si>
  <si>
    <t>满意度</t>
  </si>
  <si>
    <t>财政衔接资金</t>
  </si>
  <si>
    <t>其他财政资金</t>
  </si>
  <si>
    <t>社会自筹资金</t>
  </si>
  <si>
    <t>行业部门及定点帮扶资金</t>
  </si>
  <si>
    <t>其他
资金</t>
  </si>
  <si>
    <t>经济效益</t>
  </si>
  <si>
    <t>受益对象</t>
  </si>
  <si>
    <t>乡镇</t>
  </si>
  <si>
    <t>行政村</t>
  </si>
  <si>
    <t>是否
出列村</t>
  </si>
  <si>
    <t>数量指标</t>
  </si>
  <si>
    <t>质量指标（验收合格率）</t>
  </si>
  <si>
    <t>成本指标</t>
  </si>
  <si>
    <t>时效指标（完成及时率）</t>
  </si>
  <si>
    <t>带动脱贫户经济总收入</t>
  </si>
  <si>
    <t>资产股权年收益率</t>
  </si>
  <si>
    <t>受益劳动者经济总收入</t>
  </si>
  <si>
    <t>受益户数</t>
  </si>
  <si>
    <t>受益人数</t>
  </si>
  <si>
    <t>合计</t>
  </si>
  <si>
    <t>一、产业发展项目</t>
  </si>
  <si>
    <t>（一）特色产业发展</t>
  </si>
  <si>
    <t>石林乡石林村农产品仓储产业项目</t>
  </si>
  <si>
    <t>新建</t>
  </si>
  <si>
    <t>县农业农村局</t>
  </si>
  <si>
    <t>石林乡
杨超峰</t>
  </si>
  <si>
    <t>石林乡</t>
  </si>
  <si>
    <t>石林村</t>
  </si>
  <si>
    <t>是</t>
  </si>
  <si>
    <t>建设粮食储存仓库约1980平方米及相关地坪、配电、消防等设施</t>
  </si>
  <si>
    <t>2022年12月底前</t>
  </si>
  <si>
    <t>脱贫人口加入合作社、村集体经济人数8人</t>
  </si>
  <si>
    <t>/</t>
  </si>
  <si>
    <t>项目申报、实施过程监督、带动产业发展</t>
  </si>
  <si>
    <t>以提供就业岗位或产业分红的形式，增加脱贫人口收入，激发脱贫人口内生动力，同时增加村集体收入</t>
  </si>
  <si>
    <t>石林乡魏楼村特色产业发展项目</t>
  </si>
  <si>
    <t>魏楼村</t>
  </si>
  <si>
    <t>否</t>
  </si>
  <si>
    <t>建设钢构大棚及配套设施，养牛，占地面积约40亩</t>
  </si>
  <si>
    <t>脱贫人口加入合作社、村集体经济人数10人</t>
  </si>
  <si>
    <t>石林乡崔阁村特色产业发展项目</t>
  </si>
  <si>
    <t>崔阁村</t>
  </si>
  <si>
    <t>构建甜玉米加工厂房及配套设施（清洗设备、包装设备、消毒设备），占地约3亩</t>
  </si>
  <si>
    <t>脱贫人口加入合作社、村集体经济人数15人</t>
  </si>
  <si>
    <t>以提供就业岗位或产业分红的形式，增加脱贫户收入，激发脱贫户内生动力，同时增加村集体收入</t>
  </si>
  <si>
    <t>（二）特色种养业奖补到户</t>
  </si>
  <si>
    <t>石林乡陶楼村自种自养项目</t>
  </si>
  <si>
    <t>陶楼村</t>
  </si>
  <si>
    <t>特色种养直补到户62户</t>
  </si>
  <si>
    <t>特色种养业直补到户62户</t>
  </si>
  <si>
    <t>羊养殖数量272只，鸡养殖数量600只，猪6头，蔬菜种植6亩</t>
  </si>
  <si>
    <t>种植成活率95%，养殖成活率90%</t>
  </si>
  <si>
    <t>95%</t>
  </si>
  <si>
    <t>以产业补助的形式对脱贫人口进行补助，鼓励发展特色产业，激发脱贫人口内生动力，增加脱贫户收入</t>
  </si>
  <si>
    <t>石林乡朱大楼村自种自养项目</t>
  </si>
  <si>
    <t>朱大楼村</t>
  </si>
  <si>
    <t>特色种养直补到户50户</t>
  </si>
  <si>
    <t>特色种养业直补到户50户</t>
  </si>
  <si>
    <t>羊养殖300只、猪养殖40只</t>
  </si>
  <si>
    <t>养殖成活率90%</t>
  </si>
  <si>
    <t>13.2</t>
  </si>
  <si>
    <t>石林乡李庄村自种自养项目</t>
  </si>
  <si>
    <t>李庄村</t>
  </si>
  <si>
    <t>特色种养业直补到户70户</t>
  </si>
  <si>
    <t>羊养殖420只</t>
  </si>
  <si>
    <t>石林乡石林村自种自养项目</t>
  </si>
  <si>
    <t>特色种养业直补到户42户</t>
  </si>
  <si>
    <t>羊养殖数量162只，猪养殖数量18只，蔬菜种植6亩。</t>
  </si>
  <si>
    <t>石林乡崔阁村自种自养项目</t>
  </si>
  <si>
    <t>特色种养直补到户90户</t>
  </si>
  <si>
    <t>特色种养业直补到户90户</t>
  </si>
  <si>
    <t>猪养殖数量20头，羊养殖数量210只。</t>
  </si>
  <si>
    <t>石林乡魏楼村自种自养项目</t>
  </si>
  <si>
    <t>特色种养业直补到户52户</t>
  </si>
  <si>
    <t>养羊240只、养牛18只、种植桃树20亩</t>
  </si>
  <si>
    <t>二、基础设施建设</t>
  </si>
  <si>
    <t>（一）“进村入户”道路</t>
  </si>
  <si>
    <t>石林乡“进村入户”道路商砼、石子采购项目</t>
  </si>
  <si>
    <t>改建</t>
  </si>
  <si>
    <t>县交通局</t>
  </si>
  <si>
    <t>石林、崔阁、陶楼、李庄、朱大楼、魏楼村</t>
  </si>
  <si>
    <t>采购商砼约25800立方米、石子约8700方用于进村入户道路改建</t>
  </si>
  <si>
    <t>建设道路长不少于34.3公里，改善脱贫人口生产生活设施条件，提升村内基础设施水</t>
  </si>
  <si>
    <t>项目申报、实施过程务工和监督、竣工后受益</t>
  </si>
  <si>
    <t>以道路建设的形式，改善村内基础设施条件，提升脱贫人口出行水平</t>
  </si>
  <si>
    <t>（二）农村基础设施建设项目</t>
  </si>
  <si>
    <t>石林乡崔阁村万庄自然村污水处理设施建设项目</t>
  </si>
  <si>
    <t>石林
杨超峰</t>
  </si>
  <si>
    <t>新建污水管网4500米、接户管网8400米、道路建设10010平方及相关配套设施</t>
  </si>
  <si>
    <t>新建污水管网4500米、接户管网8400米、道路建设10010平方及相关配套设施，改善农户生产生活设施条件，提升村内基础设施水平</t>
  </si>
  <si>
    <t>项目申报、实施过程监督、竣工后项目所在地受益</t>
  </si>
  <si>
    <t>改善村内基础设施条件，提升脱贫人口生活设施水平</t>
  </si>
  <si>
    <t>三、教育帮扶</t>
  </si>
  <si>
    <t>雨露计划</t>
  </si>
  <si>
    <t>县教体局</t>
  </si>
  <si>
    <t>县教体局杜尚训</t>
  </si>
  <si>
    <t>中职、高职助学资助</t>
  </si>
  <si>
    <t>2022年12月</t>
  </si>
  <si>
    <t>完成约82名脱贫家庭中职高职学生资助</t>
  </si>
  <si>
    <t>资助原建档立卡脱贫户子女82人</t>
  </si>
  <si>
    <t>3000/年</t>
  </si>
  <si>
    <t>项目申报、实施过程监督，原建档立卡脱贫家庭子女直接受益。</t>
  </si>
  <si>
    <t>以教育补贴的形式减轻原建档立卡脱贫家庭教育支出负担。</t>
  </si>
  <si>
    <t>四、公益岗位</t>
  </si>
  <si>
    <t>公益岗位项目</t>
  </si>
  <si>
    <t>县人社局</t>
  </si>
  <si>
    <t>县人社局吴伟</t>
  </si>
  <si>
    <t>开发保洁、保安、河道巡护员、环境监督员、村部保洁员和扶贫互助岗等基层基础辅助性公益岗位299个</t>
  </si>
  <si>
    <t>计划2022年底前保持基层基础辅助性公益岗位299个</t>
  </si>
  <si>
    <t>享受公益性岗位补贴人次数≥299人</t>
  </si>
  <si>
    <t>求职创业补贴发放准确率≥100%;</t>
  </si>
  <si>
    <t>7200元</t>
  </si>
  <si>
    <t>发放公益性岗位补贴金额200.58万元</t>
  </si>
  <si>
    <t>项目申报、实施过程监督、务工带动增收</t>
  </si>
  <si>
    <t>以提供就业岗位的形式，人均年增收7200元以上。增加脱贫户收入发同时，有效激发脱贫户内生动力</t>
  </si>
  <si>
    <t>五、金融项目</t>
  </si>
  <si>
    <t>小额信贷贴息资金</t>
  </si>
  <si>
    <t>县财政局</t>
  </si>
  <si>
    <t>财政局
刘学东</t>
  </si>
  <si>
    <t>小额信贷贴息22.95万元</t>
  </si>
  <si>
    <t>为小额信贷用户以4.75%的利率贴息</t>
  </si>
  <si>
    <t>贴息资金22.95万元</t>
  </si>
  <si>
    <t>贴息率4.75%</t>
  </si>
  <si>
    <t>以贴息的方式减少小额信贷用户的资金使用负担</t>
  </si>
  <si>
    <r>
      <rPr>
        <sz val="28"/>
        <rFont val="方正小标宋_GBK"/>
        <charset val="134"/>
      </rPr>
      <t>石林乡</t>
    </r>
    <r>
      <rPr>
        <sz val="28"/>
        <rFont val="Times New Roman"/>
        <charset val="134"/>
      </rPr>
      <t>2022</t>
    </r>
    <r>
      <rPr>
        <sz val="28"/>
        <rFont val="方正小标宋_GBK"/>
        <charset val="134"/>
      </rPr>
      <t>年巩固拓展脱贫攻坚成果和乡村振兴项目库</t>
    </r>
  </si>
  <si>
    <r>
      <rPr>
        <sz val="12"/>
        <rFont val="方正仿宋_GBK"/>
        <charset val="134"/>
      </rPr>
      <t>石林乡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杨超峰</t>
    </r>
  </si>
  <si>
    <r>
      <rPr>
        <sz val="12"/>
        <rFont val="方正仿宋_GBK"/>
        <charset val="134"/>
      </rPr>
      <t>建设粮食储存仓库约</t>
    </r>
    <r>
      <rPr>
        <sz val="12"/>
        <rFont val="Times New Roman"/>
        <charset val="134"/>
      </rPr>
      <t>1980</t>
    </r>
    <r>
      <rPr>
        <sz val="12"/>
        <rFont val="方正仿宋_GBK"/>
        <charset val="134"/>
      </rPr>
      <t>平方米及相关地坪、配电、消防等设施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</si>
  <si>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</si>
  <si>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</si>
  <si>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建设钢构大棚及配套设施，养牛，占地面积约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亩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</si>
  <si>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</si>
  <si>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构建甜玉米加工厂房及配套设施（清洗设备、包装设备、消毒设备），占地约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亩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</si>
  <si>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人</t>
    </r>
  </si>
  <si>
    <r>
      <rPr>
        <sz val="11"/>
        <rFont val="方正仿宋_GBK"/>
        <charset val="134"/>
      </rPr>
      <t>石林乡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杨超峰</t>
    </r>
  </si>
  <si>
    <r>
      <rPr>
        <sz val="11"/>
        <rFont val="方正仿宋_GBK"/>
        <charset val="134"/>
      </rPr>
      <t>特色种养直补到户</t>
    </r>
    <r>
      <rPr>
        <sz val="11"/>
        <rFont val="Times New Roman"/>
        <charset val="134"/>
      </rPr>
      <t>62</t>
    </r>
    <r>
      <rPr>
        <sz val="11"/>
        <rFont val="方正仿宋_GBK"/>
        <charset val="134"/>
      </rPr>
      <t>户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</si>
  <si>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月底前</t>
    </r>
  </si>
  <si>
    <r>
      <rPr>
        <sz val="11"/>
        <rFont val="方正仿宋_GBK"/>
        <charset val="134"/>
      </rPr>
      <t>特色种养业直补到户</t>
    </r>
    <r>
      <rPr>
        <sz val="11"/>
        <rFont val="Times New Roman"/>
        <charset val="134"/>
      </rPr>
      <t>62</t>
    </r>
    <r>
      <rPr>
        <sz val="11"/>
        <rFont val="方正仿宋_GBK"/>
        <charset val="134"/>
      </rPr>
      <t>户</t>
    </r>
  </si>
  <si>
    <r>
      <rPr>
        <sz val="11"/>
        <rFont val="方正仿宋_GBK"/>
        <charset val="134"/>
      </rPr>
      <t>羊养殖数量</t>
    </r>
    <r>
      <rPr>
        <sz val="11"/>
        <rFont val="Times New Roman"/>
        <charset val="134"/>
      </rPr>
      <t>272</t>
    </r>
    <r>
      <rPr>
        <sz val="11"/>
        <rFont val="方正仿宋_GBK"/>
        <charset val="134"/>
      </rPr>
      <t>只，鸡养殖数量</t>
    </r>
    <r>
      <rPr>
        <sz val="11"/>
        <rFont val="Times New Roman"/>
        <charset val="134"/>
      </rPr>
      <t>600</t>
    </r>
    <r>
      <rPr>
        <sz val="11"/>
        <rFont val="方正仿宋_GBK"/>
        <charset val="134"/>
      </rPr>
      <t>只，猪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头，蔬菜种植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亩</t>
    </r>
  </si>
  <si>
    <r>
      <rPr>
        <sz val="11"/>
        <rFont val="方正仿宋_GBK"/>
        <charset val="134"/>
      </rPr>
      <t>种植成活率</t>
    </r>
    <r>
      <rPr>
        <sz val="11"/>
        <rFont val="Times New Roman"/>
        <charset val="134"/>
      </rPr>
      <t>95%</t>
    </r>
    <r>
      <rPr>
        <sz val="11"/>
        <rFont val="方正仿宋_GBK"/>
        <charset val="134"/>
      </rPr>
      <t>，养殖成活率</t>
    </r>
    <r>
      <rPr>
        <sz val="11"/>
        <rFont val="Times New Roman"/>
        <charset val="134"/>
      </rPr>
      <t>90%</t>
    </r>
  </si>
  <si>
    <r>
      <rPr>
        <sz val="11"/>
        <rFont val="方正仿宋_GBK"/>
        <charset val="134"/>
      </rPr>
      <t>特色种养直补到户</t>
    </r>
    <r>
      <rPr>
        <sz val="11"/>
        <rFont val="Times New Roman"/>
        <charset val="134"/>
      </rPr>
      <t>50</t>
    </r>
    <r>
      <rPr>
        <sz val="11"/>
        <rFont val="方正仿宋_GBK"/>
        <charset val="134"/>
      </rPr>
      <t>户</t>
    </r>
  </si>
  <si>
    <r>
      <rPr>
        <sz val="11"/>
        <rFont val="方正仿宋_GBK"/>
        <charset val="134"/>
      </rPr>
      <t>特色种养业直补到户</t>
    </r>
    <r>
      <rPr>
        <sz val="11"/>
        <rFont val="Times New Roman"/>
        <charset val="134"/>
      </rPr>
      <t>50</t>
    </r>
    <r>
      <rPr>
        <sz val="11"/>
        <rFont val="方正仿宋_GBK"/>
        <charset val="134"/>
      </rPr>
      <t>户</t>
    </r>
  </si>
  <si>
    <r>
      <rPr>
        <sz val="11"/>
        <rFont val="方正仿宋_GBK"/>
        <charset val="134"/>
      </rPr>
      <t>羊养殖</t>
    </r>
    <r>
      <rPr>
        <sz val="11"/>
        <rFont val="Times New Roman"/>
        <charset val="134"/>
      </rPr>
      <t>300</t>
    </r>
    <r>
      <rPr>
        <sz val="11"/>
        <rFont val="方正仿宋_GBK"/>
        <charset val="134"/>
      </rPr>
      <t>只、猪养殖</t>
    </r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只</t>
    </r>
  </si>
  <si>
    <r>
      <rPr>
        <sz val="11"/>
        <rFont val="方正仿宋_GBK"/>
        <charset val="134"/>
      </rPr>
      <t>养殖成活率</t>
    </r>
    <r>
      <rPr>
        <sz val="11"/>
        <rFont val="Times New Roman"/>
        <charset val="134"/>
      </rPr>
      <t>90%</t>
    </r>
  </si>
  <si>
    <r>
      <rPr>
        <sz val="11"/>
        <rFont val="方正仿宋_GBK"/>
        <charset val="134"/>
      </rPr>
      <t>特色种养业直补到户</t>
    </r>
    <r>
      <rPr>
        <sz val="11"/>
        <rFont val="Times New Roman"/>
        <charset val="134"/>
      </rPr>
      <t>70</t>
    </r>
    <r>
      <rPr>
        <sz val="11"/>
        <rFont val="方正仿宋_GBK"/>
        <charset val="134"/>
      </rPr>
      <t>户</t>
    </r>
  </si>
  <si>
    <r>
      <rPr>
        <sz val="11"/>
        <rFont val="方正仿宋_GBK"/>
        <charset val="134"/>
      </rPr>
      <t>羊养殖</t>
    </r>
    <r>
      <rPr>
        <sz val="11"/>
        <rFont val="Times New Roman"/>
        <charset val="134"/>
      </rPr>
      <t>420</t>
    </r>
    <r>
      <rPr>
        <sz val="11"/>
        <rFont val="方正仿宋_GBK"/>
        <charset val="134"/>
      </rPr>
      <t>只</t>
    </r>
  </si>
  <si>
    <r>
      <rPr>
        <sz val="11"/>
        <rFont val="方正仿宋_GBK"/>
        <charset val="134"/>
      </rPr>
      <t>特色种养业直补到户</t>
    </r>
    <r>
      <rPr>
        <sz val="11"/>
        <rFont val="Times New Roman"/>
        <charset val="134"/>
      </rPr>
      <t>42</t>
    </r>
    <r>
      <rPr>
        <sz val="11"/>
        <rFont val="方正仿宋_GBK"/>
        <charset val="134"/>
      </rPr>
      <t>户</t>
    </r>
  </si>
  <si>
    <r>
      <rPr>
        <sz val="11"/>
        <rFont val="方正仿宋_GBK"/>
        <charset val="134"/>
      </rPr>
      <t>羊养殖数量</t>
    </r>
    <r>
      <rPr>
        <sz val="11"/>
        <rFont val="Times New Roman"/>
        <charset val="134"/>
      </rPr>
      <t>162</t>
    </r>
    <r>
      <rPr>
        <sz val="11"/>
        <rFont val="方正仿宋_GBK"/>
        <charset val="134"/>
      </rPr>
      <t>只，猪养殖数量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只，蔬菜种植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亩。</t>
    </r>
  </si>
  <si>
    <r>
      <rPr>
        <sz val="11"/>
        <rFont val="方正仿宋_GBK"/>
        <charset val="134"/>
      </rPr>
      <t>特色种养直补到户</t>
    </r>
    <r>
      <rPr>
        <sz val="11"/>
        <rFont val="Times New Roman"/>
        <charset val="134"/>
      </rPr>
      <t>90</t>
    </r>
    <r>
      <rPr>
        <sz val="11"/>
        <rFont val="方正仿宋_GBK"/>
        <charset val="134"/>
      </rPr>
      <t>户</t>
    </r>
  </si>
  <si>
    <r>
      <rPr>
        <sz val="11"/>
        <rFont val="方正仿宋_GBK"/>
        <charset val="134"/>
      </rPr>
      <t>特色种养业直补到户</t>
    </r>
    <r>
      <rPr>
        <sz val="11"/>
        <rFont val="Times New Roman"/>
        <charset val="134"/>
      </rPr>
      <t>90</t>
    </r>
    <r>
      <rPr>
        <sz val="11"/>
        <rFont val="方正仿宋_GBK"/>
        <charset val="134"/>
      </rPr>
      <t>户</t>
    </r>
  </si>
  <si>
    <r>
      <rPr>
        <sz val="11"/>
        <rFont val="方正仿宋_GBK"/>
        <charset val="134"/>
      </rPr>
      <t>猪养殖数量</t>
    </r>
    <r>
      <rPr>
        <sz val="11"/>
        <rFont val="Times New Roman"/>
        <charset val="134"/>
      </rPr>
      <t>20</t>
    </r>
    <r>
      <rPr>
        <sz val="11"/>
        <rFont val="方正仿宋_GBK"/>
        <charset val="134"/>
      </rPr>
      <t>头，羊养殖数量</t>
    </r>
    <r>
      <rPr>
        <sz val="11"/>
        <rFont val="Times New Roman"/>
        <charset val="134"/>
      </rPr>
      <t>210</t>
    </r>
    <r>
      <rPr>
        <sz val="11"/>
        <rFont val="方正仿宋_GBK"/>
        <charset val="134"/>
      </rPr>
      <t>只。</t>
    </r>
  </si>
  <si>
    <r>
      <rPr>
        <sz val="11"/>
        <rFont val="方正仿宋_GBK"/>
        <charset val="134"/>
      </rPr>
      <t>特色种养业直补到户</t>
    </r>
    <r>
      <rPr>
        <sz val="11"/>
        <rFont val="Times New Roman"/>
        <charset val="134"/>
      </rPr>
      <t>52</t>
    </r>
    <r>
      <rPr>
        <sz val="11"/>
        <rFont val="方正仿宋_GBK"/>
        <charset val="134"/>
      </rPr>
      <t>户</t>
    </r>
  </si>
  <si>
    <r>
      <rPr>
        <sz val="11"/>
        <rFont val="方正仿宋_GBK"/>
        <charset val="134"/>
      </rPr>
      <t>养羊</t>
    </r>
    <r>
      <rPr>
        <sz val="11"/>
        <rFont val="Times New Roman"/>
        <charset val="134"/>
      </rPr>
      <t>240</t>
    </r>
    <r>
      <rPr>
        <sz val="11"/>
        <rFont val="方正仿宋_GBK"/>
        <charset val="134"/>
      </rPr>
      <t>只、养牛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只、种植桃树</t>
    </r>
    <r>
      <rPr>
        <sz val="11"/>
        <rFont val="Times New Roman"/>
        <charset val="134"/>
      </rPr>
      <t>20</t>
    </r>
    <r>
      <rPr>
        <sz val="11"/>
        <rFont val="方正仿宋_GBK"/>
        <charset val="134"/>
      </rPr>
      <t>亩</t>
    </r>
  </si>
  <si>
    <r>
      <rPr>
        <sz val="28"/>
        <rFont val="方正小标宋_GBK"/>
        <charset val="134"/>
      </rPr>
      <t>萧县</t>
    </r>
    <r>
      <rPr>
        <sz val="28"/>
        <rFont val="Times New Roman"/>
        <charset val="134"/>
      </rPr>
      <t>2022</t>
    </r>
    <r>
      <rPr>
        <sz val="28"/>
        <rFont val="方正小标宋_GBK"/>
        <charset val="134"/>
      </rPr>
      <t>年巩固拓展脱贫攻坚成果和乡村振兴项目库</t>
    </r>
  </si>
  <si>
    <t>教育帮扶</t>
  </si>
  <si>
    <r>
      <rPr>
        <sz val="12"/>
        <rFont val="Times New Roman"/>
        <charset val="134"/>
      </rPr>
      <t>2022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</si>
  <si>
    <r>
      <rPr>
        <sz val="12"/>
        <rFont val="Times New Roman"/>
        <charset val="134"/>
      </rPr>
      <t>3000/</t>
    </r>
    <r>
      <rPr>
        <sz val="12"/>
        <rFont val="方正仿宋_GBK"/>
        <charset val="134"/>
      </rPr>
      <t>年</t>
    </r>
  </si>
  <si>
    <t>基础设施建设</t>
  </si>
  <si>
    <t>“进村入户”道路</t>
  </si>
  <si>
    <r>
      <rPr>
        <sz val="11"/>
        <rFont val="方正仿宋_GBK"/>
        <charset val="134"/>
      </rPr>
      <t>石林乡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进村入户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道路商砼、石子采购项目</t>
    </r>
  </si>
  <si>
    <r>
      <rPr>
        <sz val="11"/>
        <rFont val="方正仿宋_GBK"/>
        <charset val="134"/>
      </rPr>
      <t>采购商砼约</t>
    </r>
    <r>
      <rPr>
        <sz val="11"/>
        <rFont val="Times New Roman"/>
        <charset val="134"/>
      </rPr>
      <t>25800</t>
    </r>
    <r>
      <rPr>
        <sz val="11"/>
        <rFont val="方正仿宋_GBK"/>
        <charset val="134"/>
      </rPr>
      <t>立方米、石子约</t>
    </r>
    <r>
      <rPr>
        <sz val="11"/>
        <rFont val="Times New Roman"/>
        <charset val="134"/>
      </rPr>
      <t>8700</t>
    </r>
    <r>
      <rPr>
        <sz val="11"/>
        <rFont val="方正仿宋_GBK"/>
        <charset val="134"/>
      </rPr>
      <t>方用于进村入户道路改建</t>
    </r>
  </si>
  <si>
    <r>
      <rPr>
        <sz val="11"/>
        <rFont val="方正仿宋_GBK"/>
        <charset val="134"/>
      </rPr>
      <t>建设道路长不少于</t>
    </r>
    <r>
      <rPr>
        <sz val="11"/>
        <rFont val="Times New Roman"/>
        <charset val="134"/>
      </rPr>
      <t>34.3</t>
    </r>
    <r>
      <rPr>
        <sz val="11"/>
        <rFont val="方正仿宋_GBK"/>
        <charset val="134"/>
      </rPr>
      <t>公里，改善脱贫人口生产生活设施条件，提升村内基础设施水</t>
    </r>
  </si>
  <si>
    <t>金融项目</t>
  </si>
  <si>
    <r>
      <rPr>
        <sz val="12"/>
        <rFont val="方正仿宋_GBK"/>
        <charset val="134"/>
      </rPr>
      <t>财政局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刘学东</t>
    </r>
  </si>
  <si>
    <r>
      <rPr>
        <sz val="12"/>
        <rFont val="方正仿宋_GBK"/>
        <charset val="134"/>
      </rPr>
      <t>为小额信贷用户以</t>
    </r>
    <r>
      <rPr>
        <sz val="12"/>
        <rFont val="Times New Roman"/>
        <charset val="134"/>
      </rPr>
      <t>4.75%</t>
    </r>
    <r>
      <rPr>
        <sz val="12"/>
        <rFont val="方正仿宋_GBK"/>
        <charset val="134"/>
      </rPr>
      <t>的利率贴息</t>
    </r>
  </si>
  <si>
    <r>
      <rPr>
        <sz val="12"/>
        <rFont val="方正仿宋_GBK"/>
        <charset val="134"/>
      </rPr>
      <t>贴息率</t>
    </r>
    <r>
      <rPr>
        <sz val="12"/>
        <rFont val="Times New Roman"/>
        <charset val="134"/>
      </rPr>
      <t>4.75%</t>
    </r>
  </si>
  <si>
    <r>
      <rPr>
        <sz val="12"/>
        <rFont val="方正仿宋_GBK"/>
        <charset val="134"/>
      </rPr>
      <t>开发保洁、保安、河道巡护员、环境监督员、村部保洁员和扶贫互助岗等基层基础辅助性公益岗位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</si>
  <si>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年底前保持基层基础辅助性公益岗位299个</t>
    </r>
  </si>
  <si>
    <r>
      <rPr>
        <sz val="12"/>
        <rFont val="方正仿宋_GBK"/>
        <charset val="134"/>
      </rPr>
      <t>享受公益性岗位补贴人次数</t>
    </r>
    <r>
      <rPr>
        <sz val="12"/>
        <rFont val="Times New Roman"/>
        <charset val="134"/>
      </rPr>
      <t>≥</t>
    </r>
    <r>
      <rPr>
        <sz val="12"/>
        <rFont val="方正仿宋_GBK"/>
        <charset val="134"/>
      </rPr>
      <t>299人</t>
    </r>
  </si>
  <si>
    <r>
      <rPr>
        <sz val="12"/>
        <rFont val="方正仿宋_GBK"/>
        <charset val="134"/>
      </rPr>
      <t>求职创业补贴发放准确率</t>
    </r>
    <r>
      <rPr>
        <sz val="12"/>
        <rFont val="Times New Roman"/>
        <charset val="134"/>
      </rPr>
      <t>≥100%;</t>
    </r>
  </si>
  <si>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</t>
    </r>
  </si>
  <si>
    <r>
      <rPr>
        <sz val="12"/>
        <rFont val="方正仿宋_GBK"/>
        <charset val="134"/>
      </rPr>
      <t>以提供就业岗位的形式，人均年增收</t>
    </r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元以上。增加脱贫户收入发同时，有效激发脱贫户内生动力</t>
    </r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</si>
</sst>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.000_ "/>
    <numFmt numFmtId="179" formatCode="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8"/>
      <name val="方正小标宋_GBK"/>
      <charset val="134"/>
    </font>
    <font>
      <sz val="28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name val="方正仿宋_GBK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48"/>
      <name val="宋体"/>
      <charset val="134"/>
      <scheme val="minor"/>
    </font>
    <font>
      <sz val="11"/>
      <name val="方正黑体_GBK"/>
      <charset val="134"/>
    </font>
    <font>
      <b/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/>
    <xf numFmtId="0" fontId="17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6" fillId="0" borderId="0">
      <protection locked="0"/>
    </xf>
    <xf numFmtId="0" fontId="33" fillId="0" borderId="1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</cellStyleXfs>
  <cellXfs count="1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3" fillId="0" borderId="1" xfId="55" applyNumberFormat="1" applyFont="1" applyFill="1" applyBorder="1" applyAlignment="1" applyProtection="1">
      <alignment horizontal="center" vertical="center" wrapText="1"/>
    </xf>
    <xf numFmtId="0" fontId="4" fillId="0" borderId="2" xfId="55" applyNumberFormat="1" applyFont="1" applyFill="1" applyBorder="1" applyAlignment="1" applyProtection="1">
      <alignment horizontal="center" vertical="center" wrapText="1"/>
    </xf>
    <xf numFmtId="0" fontId="5" fillId="0" borderId="3" xfId="55" applyFont="1" applyFill="1" applyBorder="1" applyAlignment="1" applyProtection="1">
      <alignment horizontal="center" vertical="center" wrapText="1"/>
    </xf>
    <xf numFmtId="176" fontId="5" fillId="0" borderId="3" xfId="55" applyNumberFormat="1" applyFont="1" applyFill="1" applyBorder="1" applyAlignment="1" applyProtection="1">
      <alignment horizontal="center" vertical="center" wrapText="1"/>
    </xf>
    <xf numFmtId="0" fontId="5" fillId="0" borderId="3" xfId="55" applyFont="1" applyFill="1" applyBorder="1" applyAlignment="1" applyProtection="1">
      <alignment horizontal="center" vertical="center" wrapText="1"/>
      <protection locked="0"/>
    </xf>
    <xf numFmtId="0" fontId="6" fillId="0" borderId="3" xfId="55" applyFont="1" applyFill="1" applyBorder="1" applyAlignment="1" applyProtection="1">
      <alignment horizontal="center" vertical="center" wrapText="1"/>
    </xf>
    <xf numFmtId="176" fontId="6" fillId="0" borderId="3" xfId="55" applyNumberFormat="1" applyFont="1" applyFill="1" applyBorder="1" applyAlignment="1" applyProtection="1">
      <alignment horizontal="center" vertical="center" wrapText="1"/>
    </xf>
    <xf numFmtId="0" fontId="6" fillId="0" borderId="3" xfId="55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 applyProtection="1">
      <alignment horizontal="center" vertical="center" wrapText="1"/>
    </xf>
    <xf numFmtId="49" fontId="5" fillId="0" borderId="3" xfId="55" applyNumberFormat="1" applyFont="1" applyFill="1" applyBorder="1" applyAlignment="1" applyProtection="1">
      <alignment horizontal="center" vertical="center" wrapText="1"/>
    </xf>
    <xf numFmtId="0" fontId="5" fillId="0" borderId="3" xfId="55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9" fillId="0" borderId="3" xfId="55" applyNumberFormat="1" applyFont="1" applyFill="1" applyBorder="1" applyAlignment="1" applyProtection="1">
      <alignment horizontal="center" vertical="center" wrapText="1"/>
    </xf>
    <xf numFmtId="0" fontId="9" fillId="0" borderId="3" xfId="55" applyNumberFormat="1" applyFont="1" applyFill="1" applyBorder="1" applyAlignment="1" applyProtection="1">
      <alignment horizontal="center" vertical="center" wrapText="1"/>
    </xf>
    <xf numFmtId="49" fontId="6" fillId="0" borderId="3" xfId="55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4" xfId="55" applyNumberFormat="1" applyFont="1" applyFill="1" applyBorder="1" applyAlignment="1" applyProtection="1">
      <alignment horizontal="center" vertical="center" wrapText="1"/>
    </xf>
    <xf numFmtId="0" fontId="5" fillId="0" borderId="3" xfId="34" applyNumberFormat="1" applyFont="1" applyFill="1" applyBorder="1" applyAlignment="1" applyProtection="1">
      <alignment horizontal="center" vertical="center" wrapText="1"/>
    </xf>
    <xf numFmtId="178" fontId="5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55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178" fontId="6" fillId="0" borderId="3" xfId="34" applyNumberFormat="1" applyFont="1" applyFill="1" applyBorder="1" applyAlignment="1" applyProtection="1">
      <alignment horizontal="center" vertical="center" wrapText="1"/>
    </xf>
    <xf numFmtId="9" fontId="6" fillId="0" borderId="3" xfId="34" applyNumberFormat="1" applyFont="1" applyFill="1" applyBorder="1" applyAlignment="1" applyProtection="1">
      <alignment horizontal="center" vertical="center" wrapText="1"/>
    </xf>
    <xf numFmtId="178" fontId="7" fillId="0" borderId="3" xfId="34" applyNumberFormat="1" applyFont="1" applyFill="1" applyBorder="1" applyAlignment="1" applyProtection="1">
      <alignment horizontal="center" vertical="center" wrapText="1"/>
    </xf>
    <xf numFmtId="9" fontId="7" fillId="0" borderId="3" xfId="34" applyNumberFormat="1" applyFont="1" applyFill="1" applyBorder="1" applyAlignment="1" applyProtection="1">
      <alignment horizontal="center" vertical="center" wrapText="1"/>
    </xf>
    <xf numFmtId="9" fontId="4" fillId="0" borderId="2" xfId="55" applyNumberFormat="1" applyFont="1" applyFill="1" applyBorder="1" applyAlignment="1" applyProtection="1">
      <alignment horizontal="center" vertical="center" wrapText="1"/>
    </xf>
    <xf numFmtId="0" fontId="4" fillId="0" borderId="5" xfId="55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5" fillId="0" borderId="3" xfId="34" applyFont="1" applyFill="1" applyBorder="1" applyAlignment="1" applyProtection="1">
      <alignment horizontal="center" vertical="center" wrapText="1"/>
    </xf>
    <xf numFmtId="177" fontId="5" fillId="0" borderId="3" xfId="34" applyNumberFormat="1" applyFont="1" applyFill="1" applyBorder="1" applyAlignment="1" applyProtection="1">
      <alignment horizontal="center" vertical="center" wrapText="1"/>
    </xf>
    <xf numFmtId="9" fontId="5" fillId="0" borderId="3" xfId="55" applyNumberFormat="1" applyFont="1" applyFill="1" applyBorder="1" applyAlignment="1" applyProtection="1">
      <alignment horizontal="center" vertical="center" wrapText="1"/>
    </xf>
    <xf numFmtId="9" fontId="6" fillId="0" borderId="3" xfId="55" applyNumberFormat="1" applyFont="1" applyFill="1" applyBorder="1" applyAlignment="1" applyProtection="1">
      <alignment horizontal="center" vertical="center" wrapText="1"/>
    </xf>
    <xf numFmtId="0" fontId="6" fillId="0" borderId="3" xfId="34" applyFont="1" applyFill="1" applyBorder="1" applyAlignment="1" applyProtection="1">
      <alignment horizontal="center" vertical="center" wrapText="1"/>
    </xf>
    <xf numFmtId="177" fontId="6" fillId="0" borderId="3" xfId="34" applyNumberFormat="1" applyFont="1" applyFill="1" applyBorder="1" applyAlignment="1" applyProtection="1">
      <alignment horizontal="center" vertical="center" wrapText="1"/>
    </xf>
    <xf numFmtId="177" fontId="6" fillId="0" borderId="3" xfId="62" applyNumberFormat="1" applyFont="1" applyFill="1" applyBorder="1" applyAlignment="1" applyProtection="1">
      <alignment horizontal="center" vertical="center" wrapText="1"/>
    </xf>
    <xf numFmtId="177" fontId="7" fillId="0" borderId="3" xfId="62" applyNumberFormat="1" applyFont="1" applyFill="1" applyBorder="1" applyAlignment="1" applyProtection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56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0" fillId="0" borderId="3" xfId="55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8" fillId="0" borderId="3" xfId="57" applyFont="1" applyFill="1" applyBorder="1" applyAlignment="1">
      <alignment horizontal="center" vertical="center" wrapText="1"/>
    </xf>
    <xf numFmtId="9" fontId="10" fillId="0" borderId="3" xfId="0" applyNumberFormat="1" applyFont="1" applyFill="1" applyBorder="1" applyAlignment="1">
      <alignment horizontal="center" vertical="center" wrapText="1"/>
    </xf>
    <xf numFmtId="9" fontId="10" fillId="0" borderId="3" xfId="34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0" fontId="7" fillId="0" borderId="3" xfId="56" applyFont="1" applyFill="1" applyBorder="1" applyAlignment="1">
      <alignment horizontal="center" vertical="center" wrapText="1"/>
    </xf>
    <xf numFmtId="0" fontId="7" fillId="0" borderId="3" xfId="61" applyFont="1" applyFill="1" applyBorder="1" applyAlignment="1">
      <alignment horizontal="center" vertical="center" wrapText="1"/>
    </xf>
    <xf numFmtId="0" fontId="7" fillId="0" borderId="3" xfId="59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3" xfId="59" applyNumberFormat="1" applyFont="1" applyFill="1" applyBorder="1" applyAlignment="1">
      <alignment horizontal="center" vertical="center" wrapText="1"/>
    </xf>
    <xf numFmtId="0" fontId="12" fillId="0" borderId="3" xfId="55" applyFont="1" applyFill="1" applyBorder="1" applyAlignment="1" applyProtection="1">
      <alignment horizontal="center" vertical="center" wrapText="1"/>
    </xf>
    <xf numFmtId="0" fontId="10" fillId="0" borderId="3" xfId="55" applyFont="1" applyFill="1" applyBorder="1" applyAlignment="1" applyProtection="1">
      <alignment horizontal="center" vertical="center" wrapText="1"/>
    </xf>
    <xf numFmtId="178" fontId="10" fillId="0" borderId="3" xfId="34" applyNumberFormat="1" applyFont="1" applyFill="1" applyBorder="1" applyAlignment="1" applyProtection="1">
      <alignment horizontal="center" vertical="center" wrapText="1"/>
    </xf>
    <xf numFmtId="0" fontId="10" fillId="0" borderId="3" xfId="56" applyFont="1" applyFill="1" applyBorder="1" applyAlignment="1">
      <alignment horizontal="center" vertical="center" wrapText="1"/>
    </xf>
    <xf numFmtId="176" fontId="10" fillId="0" borderId="3" xfId="55" applyNumberFormat="1" applyFont="1" applyFill="1" applyBorder="1" applyAlignment="1" applyProtection="1">
      <alignment horizontal="center" vertical="center" wrapText="1"/>
    </xf>
    <xf numFmtId="0" fontId="10" fillId="0" borderId="3" xfId="55" applyFont="1" applyFill="1" applyBorder="1" applyAlignment="1" applyProtection="1">
      <alignment horizontal="center" vertical="center" wrapText="1"/>
      <protection locked="0"/>
    </xf>
    <xf numFmtId="0" fontId="8" fillId="0" borderId="3" xfId="56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55" applyFont="1" applyFill="1" applyBorder="1" applyAlignment="1" applyProtection="1">
      <alignment horizontal="center" vertical="center" wrapText="1"/>
      <protection locked="0"/>
    </xf>
    <xf numFmtId="0" fontId="8" fillId="0" borderId="3" xfId="55" applyFont="1" applyFill="1" applyBorder="1" applyAlignment="1" applyProtection="1">
      <alignment horizontal="center" vertical="center" wrapText="1"/>
    </xf>
    <xf numFmtId="0" fontId="8" fillId="0" borderId="3" xfId="34" applyFont="1" applyFill="1" applyBorder="1" applyAlignment="1" applyProtection="1">
      <alignment horizontal="center" vertical="center" wrapText="1"/>
    </xf>
    <xf numFmtId="0" fontId="6" fillId="0" borderId="3" xfId="56" applyNumberFormat="1" applyFont="1" applyFill="1" applyBorder="1" applyAlignment="1">
      <alignment horizontal="center" vertical="center" wrapText="1"/>
    </xf>
    <xf numFmtId="0" fontId="7" fillId="0" borderId="3" xfId="58" applyNumberFormat="1" applyFont="1" applyFill="1" applyBorder="1" applyAlignment="1">
      <alignment horizontal="center" vertical="center" wrapText="1"/>
    </xf>
    <xf numFmtId="0" fontId="13" fillId="0" borderId="3" xfId="55" applyNumberFormat="1" applyFont="1" applyFill="1" applyBorder="1" applyAlignment="1" applyProtection="1">
      <alignment horizontal="center" vertical="center" wrapText="1"/>
    </xf>
    <xf numFmtId="0" fontId="10" fillId="0" borderId="3" xfId="34" applyNumberFormat="1" applyFont="1" applyFill="1" applyBorder="1" applyAlignment="1" applyProtection="1">
      <alignment horizontal="center" vertical="center" wrapText="1"/>
    </xf>
    <xf numFmtId="0" fontId="10" fillId="0" borderId="3" xfId="56" applyNumberFormat="1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178" fontId="8" fillId="0" borderId="3" xfId="34" applyNumberFormat="1" applyFont="1" applyFill="1" applyBorder="1" applyAlignment="1" applyProtection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9" fontId="8" fillId="0" borderId="3" xfId="34" applyNumberFormat="1" applyFont="1" applyFill="1" applyBorder="1" applyAlignment="1" applyProtection="1">
      <alignment horizontal="center" vertical="center" wrapText="1"/>
    </xf>
    <xf numFmtId="179" fontId="6" fillId="0" borderId="3" xfId="34" applyNumberFormat="1" applyFont="1" applyFill="1" applyBorder="1" applyAlignment="1" applyProtection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 wrapText="1"/>
    </xf>
    <xf numFmtId="179" fontId="10" fillId="0" borderId="3" xfId="55" applyNumberFormat="1" applyFont="1" applyFill="1" applyBorder="1" applyAlignment="1" applyProtection="1">
      <alignment horizontal="center" vertical="center" wrapText="1"/>
    </xf>
    <xf numFmtId="179" fontId="10" fillId="0" borderId="3" xfId="0" applyNumberFormat="1" applyFont="1" applyFill="1" applyBorder="1" applyAlignment="1">
      <alignment horizontal="center" vertical="center" wrapText="1"/>
    </xf>
    <xf numFmtId="0" fontId="10" fillId="0" borderId="3" xfId="34" applyFont="1" applyFill="1" applyBorder="1" applyAlignment="1" applyProtection="1">
      <alignment horizontal="center" vertical="center" wrapText="1"/>
    </xf>
    <xf numFmtId="177" fontId="10" fillId="0" borderId="3" xfId="34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>
      <alignment vertical="center"/>
    </xf>
    <xf numFmtId="0" fontId="14" fillId="0" borderId="3" xfId="55" applyFont="1" applyFill="1" applyBorder="1" applyAlignment="1" applyProtection="1">
      <alignment horizontal="center" vertical="center" wrapText="1"/>
    </xf>
    <xf numFmtId="176" fontId="14" fillId="0" borderId="3" xfId="55" applyNumberFormat="1" applyFont="1" applyFill="1" applyBorder="1" applyAlignment="1" applyProtection="1">
      <alignment horizontal="center" vertical="center" wrapText="1"/>
    </xf>
    <xf numFmtId="0" fontId="14" fillId="0" borderId="3" xfId="55" applyFont="1" applyFill="1" applyBorder="1" applyAlignment="1" applyProtection="1">
      <alignment horizontal="center" vertical="center" wrapText="1"/>
      <protection locked="0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56" applyFont="1" applyFill="1" applyBorder="1" applyAlignment="1">
      <alignment horizontal="center" vertical="center" wrapText="1"/>
    </xf>
    <xf numFmtId="0" fontId="14" fillId="0" borderId="3" xfId="61" applyFont="1" applyFill="1" applyBorder="1" applyAlignment="1">
      <alignment horizontal="center" vertical="center" wrapText="1"/>
    </xf>
    <xf numFmtId="0" fontId="14" fillId="0" borderId="3" xfId="59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178" fontId="14" fillId="0" borderId="3" xfId="34" applyNumberFormat="1" applyFont="1" applyFill="1" applyBorder="1" applyAlignment="1" applyProtection="1">
      <alignment horizontal="center" vertical="center" wrapText="1"/>
    </xf>
    <xf numFmtId="0" fontId="14" fillId="0" borderId="3" xfId="56" applyNumberFormat="1" applyFont="1" applyFill="1" applyBorder="1" applyAlignment="1">
      <alignment horizontal="center" vertical="center" wrapText="1"/>
    </xf>
    <xf numFmtId="0" fontId="14" fillId="0" borderId="3" xfId="34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 shrinkToFit="1"/>
    </xf>
    <xf numFmtId="0" fontId="15" fillId="0" borderId="3" xfId="55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3" xfId="58" applyNumberFormat="1" applyFont="1" applyFill="1" applyBorder="1" applyAlignment="1">
      <alignment horizontal="center" vertical="center" wrapText="1"/>
    </xf>
    <xf numFmtId="0" fontId="14" fillId="0" borderId="3" xfId="55" applyNumberFormat="1" applyFont="1" applyFill="1" applyBorder="1" applyAlignment="1" applyProtection="1">
      <alignment horizontal="center" vertical="center" wrapText="1"/>
    </xf>
    <xf numFmtId="0" fontId="14" fillId="0" borderId="3" xfId="34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/>
    </xf>
    <xf numFmtId="49" fontId="14" fillId="0" borderId="3" xfId="55" applyNumberFormat="1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>
      <alignment horizontal="justify" vertical="center" wrapText="1"/>
    </xf>
    <xf numFmtId="9" fontId="14" fillId="0" borderId="3" xfId="0" applyNumberFormat="1" applyFont="1" applyFill="1" applyBorder="1" applyAlignment="1">
      <alignment horizontal="center" vertical="center" wrapText="1"/>
    </xf>
    <xf numFmtId="9" fontId="14" fillId="0" borderId="3" xfId="34" applyNumberFormat="1" applyFont="1" applyFill="1" applyBorder="1" applyAlignment="1" applyProtection="1">
      <alignment horizontal="center" vertical="center" wrapText="1"/>
    </xf>
    <xf numFmtId="178" fontId="14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/>
    </xf>
    <xf numFmtId="0" fontId="14" fillId="0" borderId="3" xfId="57" applyFont="1" applyFill="1" applyBorder="1" applyAlignment="1">
      <alignment horizontal="center" vertical="center" wrapText="1"/>
    </xf>
    <xf numFmtId="9" fontId="14" fillId="0" borderId="3" xfId="55" applyNumberFormat="1" applyFont="1" applyFill="1" applyBorder="1" applyAlignment="1" applyProtection="1">
      <alignment horizontal="center" vertical="center" wrapText="1"/>
    </xf>
    <xf numFmtId="179" fontId="14" fillId="0" borderId="3" xfId="34" applyNumberFormat="1" applyFont="1" applyFill="1" applyBorder="1" applyAlignment="1" applyProtection="1">
      <alignment horizontal="center" vertical="center" wrapText="1"/>
    </xf>
    <xf numFmtId="179" fontId="14" fillId="0" borderId="3" xfId="55" applyNumberFormat="1" applyFont="1" applyFill="1" applyBorder="1" applyAlignment="1" applyProtection="1">
      <alignment horizontal="center" vertical="center" wrapText="1"/>
    </xf>
    <xf numFmtId="179" fontId="14" fillId="0" borderId="3" xfId="0" applyNumberFormat="1" applyFont="1" applyFill="1" applyBorder="1" applyAlignment="1">
      <alignment horizontal="center" vertical="center" wrapText="1"/>
    </xf>
    <xf numFmtId="177" fontId="14" fillId="0" borderId="3" xfId="34" applyNumberFormat="1" applyFont="1" applyFill="1" applyBorder="1" applyAlignment="1" applyProtection="1">
      <alignment horizontal="center" vertical="center" wrapText="1"/>
    </xf>
    <xf numFmtId="9" fontId="14" fillId="0" borderId="3" xfId="0" applyNumberFormat="1" applyFont="1" applyFill="1" applyBorder="1" applyAlignment="1">
      <alignment horizontal="center" vertical="center"/>
    </xf>
    <xf numFmtId="177" fontId="14" fillId="0" borderId="3" xfId="62" applyNumberFormat="1" applyFont="1" applyFill="1" applyBorder="1" applyAlignment="1" applyProtection="1">
      <alignment horizontal="center" vertical="center" wrapText="1"/>
    </xf>
  </cellXfs>
  <cellStyles count="68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13" xfId="3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_附件1-5 2" xfId="55"/>
    <cellStyle name="常规 7" xfId="56"/>
    <cellStyle name="常规 10 2 2 2" xfId="57"/>
    <cellStyle name="常规 3" xfId="58"/>
    <cellStyle name="常规 2" xfId="59"/>
    <cellStyle name="常规 10 2 2 2 2" xfId="60"/>
    <cellStyle name="常规 5" xfId="61"/>
    <cellStyle name="常规_Sheet1" xfId="62"/>
    <cellStyle name="常规 10 2 2" xfId="63"/>
    <cellStyle name="常规 7 2" xfId="64"/>
    <cellStyle name="常规 11" xfId="65"/>
    <cellStyle name="常规 10 2" xfId="66"/>
    <cellStyle name="常规 2 13 5" xfId="6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30"/>
  <sheetViews>
    <sheetView tabSelected="1" topLeftCell="A17" workbookViewId="0">
      <selection activeCell="I23" sqref="I23"/>
    </sheetView>
  </sheetViews>
  <sheetFormatPr defaultColWidth="9" defaultRowHeight="13.5"/>
  <cols>
    <col min="1" max="1" width="13.875" style="3" customWidth="1"/>
    <col min="2" max="2" width="18" style="3" customWidth="1"/>
    <col min="3" max="3" width="7" style="3" customWidth="1"/>
    <col min="4" max="4" width="8.65833333333333" style="3" customWidth="1"/>
    <col min="5" max="5" width="9" style="3"/>
    <col min="6" max="6" width="8.625" style="3" customWidth="1"/>
    <col min="7" max="7" width="10.75" style="3" customWidth="1"/>
    <col min="8" max="8" width="7.125" style="3" customWidth="1"/>
    <col min="9" max="9" width="38.625" style="3" customWidth="1"/>
    <col min="10" max="10" width="10.875" style="3" customWidth="1"/>
    <col min="11" max="11" width="9.375" style="4" customWidth="1"/>
    <col min="12" max="12" width="12.625" style="4" customWidth="1"/>
    <col min="13" max="16" width="8.125" style="4" customWidth="1"/>
    <col min="17" max="17" width="23.375" style="3" customWidth="1"/>
    <col min="18" max="18" width="19.75" style="3" customWidth="1"/>
    <col min="19" max="19" width="15.875" style="3" customWidth="1"/>
    <col min="20" max="21" width="9" style="3"/>
    <col min="22" max="22" width="9" style="4"/>
    <col min="23" max="27" width="9" style="3"/>
    <col min="28" max="28" width="16.875" style="3" customWidth="1"/>
    <col min="29" max="29" width="27.25" style="3" customWidth="1"/>
    <col min="30" max="30" width="9" style="3"/>
    <col min="31" max="16384" width="9" style="1"/>
  </cols>
  <sheetData>
    <row r="1" s="1" customFormat="1" ht="61.5" spans="1:30">
      <c r="A1" s="5" t="s">
        <v>0</v>
      </c>
      <c r="B1" s="6"/>
      <c r="C1" s="6"/>
      <c r="D1" s="6"/>
      <c r="E1" s="6"/>
      <c r="F1" s="6"/>
      <c r="G1" s="6"/>
      <c r="H1" s="6"/>
      <c r="I1" s="1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37"/>
      <c r="AA1" s="6"/>
      <c r="AB1" s="6"/>
      <c r="AC1" s="38"/>
      <c r="AD1" s="39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18" t="s">
        <v>8</v>
      </c>
      <c r="K2" s="19" t="s">
        <v>9</v>
      </c>
      <c r="L2" s="20" t="s">
        <v>10</v>
      </c>
      <c r="M2" s="20"/>
      <c r="N2" s="20"/>
      <c r="O2" s="20"/>
      <c r="P2" s="20"/>
      <c r="Q2" s="28" t="s">
        <v>11</v>
      </c>
      <c r="R2" s="19" t="s">
        <v>12</v>
      </c>
      <c r="S2" s="19"/>
      <c r="T2" s="19"/>
      <c r="U2" s="19"/>
      <c r="V2" s="19"/>
      <c r="W2" s="19"/>
      <c r="X2" s="19"/>
      <c r="Y2" s="19"/>
      <c r="Z2" s="19"/>
      <c r="AA2" s="19"/>
      <c r="AB2" s="40" t="s">
        <v>13</v>
      </c>
      <c r="AC2" s="40" t="s">
        <v>14</v>
      </c>
      <c r="AD2" s="41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18"/>
      <c r="K3" s="19"/>
      <c r="L3" s="20"/>
      <c r="M3" s="20"/>
      <c r="N3" s="20"/>
      <c r="O3" s="20"/>
      <c r="P3" s="20"/>
      <c r="Q3" s="28"/>
      <c r="R3" s="19" t="s">
        <v>16</v>
      </c>
      <c r="S3" s="19"/>
      <c r="T3" s="19"/>
      <c r="U3" s="19"/>
      <c r="V3" s="19" t="s">
        <v>17</v>
      </c>
      <c r="W3" s="7"/>
      <c r="X3" s="7"/>
      <c r="Y3" s="7"/>
      <c r="Z3" s="7"/>
      <c r="AA3" s="42" t="s">
        <v>18</v>
      </c>
      <c r="AB3" s="40"/>
      <c r="AC3" s="40"/>
      <c r="AD3" s="41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18"/>
      <c r="K4" s="19"/>
      <c r="L4" s="19" t="s">
        <v>19</v>
      </c>
      <c r="M4" s="19" t="s">
        <v>20</v>
      </c>
      <c r="N4" s="19" t="s">
        <v>21</v>
      </c>
      <c r="O4" s="19" t="s">
        <v>22</v>
      </c>
      <c r="P4" s="19" t="s">
        <v>23</v>
      </c>
      <c r="Q4" s="28"/>
      <c r="R4" s="19"/>
      <c r="S4" s="19"/>
      <c r="T4" s="19"/>
      <c r="U4" s="19"/>
      <c r="V4" s="19" t="s">
        <v>24</v>
      </c>
      <c r="W4" s="7"/>
      <c r="X4" s="7"/>
      <c r="Y4" s="7" t="s">
        <v>25</v>
      </c>
      <c r="Z4" s="7"/>
      <c r="AA4" s="42"/>
      <c r="AB4" s="40"/>
      <c r="AC4" s="40"/>
      <c r="AD4" s="41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18"/>
      <c r="K5" s="19"/>
      <c r="L5" s="19"/>
      <c r="M5" s="19"/>
      <c r="N5" s="19"/>
      <c r="O5" s="19"/>
      <c r="P5" s="19"/>
      <c r="Q5" s="28"/>
      <c r="R5" s="29" t="s">
        <v>29</v>
      </c>
      <c r="S5" s="29" t="s">
        <v>30</v>
      </c>
      <c r="T5" s="29" t="s">
        <v>31</v>
      </c>
      <c r="U5" s="29" t="s">
        <v>32</v>
      </c>
      <c r="V5" s="29" t="s">
        <v>33</v>
      </c>
      <c r="W5" s="30" t="s">
        <v>34</v>
      </c>
      <c r="X5" s="30" t="s">
        <v>35</v>
      </c>
      <c r="Y5" s="30" t="s">
        <v>36</v>
      </c>
      <c r="Z5" s="30" t="s">
        <v>37</v>
      </c>
      <c r="AA5" s="42"/>
      <c r="AB5" s="40"/>
      <c r="AC5" s="40"/>
      <c r="AD5" s="41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21">
        <f>K7+K19+K24+K26+K28</f>
        <v>4061.43</v>
      </c>
      <c r="L6" s="22">
        <f>L7+L19+L24+L26+L28</f>
        <v>1861.43</v>
      </c>
      <c r="M6" s="22">
        <f>M7+M12+M19+M24+M26+M28</f>
        <v>2200</v>
      </c>
      <c r="N6" s="22">
        <f>N7+N12+N19+N24+N26+N28</f>
        <v>0</v>
      </c>
      <c r="O6" s="22">
        <f>O7+O12+O19+O24+O26+O28</f>
        <v>0</v>
      </c>
      <c r="P6" s="22">
        <f>P7+P12+P19+P24+P26+P28</f>
        <v>0</v>
      </c>
      <c r="Q6" s="22"/>
      <c r="R6" s="31"/>
      <c r="S6" s="32"/>
      <c r="T6" s="32"/>
      <c r="U6" s="32"/>
      <c r="V6" s="32"/>
      <c r="W6" s="32"/>
      <c r="X6" s="33"/>
      <c r="Y6" s="33"/>
      <c r="Z6" s="33"/>
      <c r="AA6" s="33"/>
      <c r="AB6" s="43"/>
      <c r="AC6" s="44"/>
      <c r="AD6" s="44"/>
    </row>
    <row r="7" s="92" customFormat="1" ht="27" spans="1:30">
      <c r="A7" s="93" t="s">
        <v>39</v>
      </c>
      <c r="B7" s="93"/>
      <c r="C7" s="93"/>
      <c r="D7" s="93"/>
      <c r="E7" s="94"/>
      <c r="F7" s="94"/>
      <c r="G7" s="95"/>
      <c r="H7" s="93"/>
      <c r="I7" s="93"/>
      <c r="J7" s="93"/>
      <c r="K7" s="106">
        <f>K8+K12</f>
        <v>1903.3</v>
      </c>
      <c r="L7" s="106">
        <f>L8+L12</f>
        <v>703.3</v>
      </c>
      <c r="M7" s="106">
        <f>M8</f>
        <v>1200</v>
      </c>
      <c r="N7" s="106">
        <f>N8</f>
        <v>0</v>
      </c>
      <c r="O7" s="106">
        <f>O8</f>
        <v>0</v>
      </c>
      <c r="P7" s="106">
        <f>P8</f>
        <v>0</v>
      </c>
      <c r="Q7" s="109"/>
      <c r="R7" s="109"/>
      <c r="S7" s="110"/>
      <c r="T7" s="110"/>
      <c r="U7" s="110"/>
      <c r="V7" s="110"/>
      <c r="W7" s="110"/>
      <c r="X7" s="101"/>
      <c r="Y7" s="101"/>
      <c r="Z7" s="101"/>
      <c r="AA7" s="101"/>
      <c r="AB7" s="119"/>
      <c r="AC7" s="103"/>
      <c r="AD7" s="103"/>
    </row>
    <row r="8" s="92" customFormat="1" ht="27" spans="1:30">
      <c r="A8" s="93" t="s">
        <v>40</v>
      </c>
      <c r="B8" s="93"/>
      <c r="C8" s="93"/>
      <c r="D8" s="93"/>
      <c r="E8" s="94"/>
      <c r="F8" s="94"/>
      <c r="G8" s="95"/>
      <c r="H8" s="93"/>
      <c r="I8" s="93"/>
      <c r="J8" s="93"/>
      <c r="K8" s="106">
        <f>L8+M8+N8+O8+P8</f>
        <v>1800</v>
      </c>
      <c r="L8" s="106">
        <f>SUM(L9:L11)</f>
        <v>600</v>
      </c>
      <c r="M8" s="106">
        <f>SUM(M9:M11)</f>
        <v>1200</v>
      </c>
      <c r="N8" s="106">
        <f>SUM(N9:N11)</f>
        <v>0</v>
      </c>
      <c r="O8" s="106">
        <f>SUM(O9:O11)</f>
        <v>0</v>
      </c>
      <c r="P8" s="106">
        <f>SUM(P9:P11)</f>
        <v>0</v>
      </c>
      <c r="Q8" s="109"/>
      <c r="R8" s="109"/>
      <c r="S8" s="110"/>
      <c r="T8" s="110"/>
      <c r="U8" s="110"/>
      <c r="V8" s="110"/>
      <c r="W8" s="110"/>
      <c r="X8" s="101"/>
      <c r="Y8" s="101"/>
      <c r="Z8" s="101"/>
      <c r="AA8" s="101"/>
      <c r="AB8" s="119"/>
      <c r="AC8" s="103"/>
      <c r="AD8" s="103"/>
    </row>
    <row r="9" s="92" customFormat="1" ht="54" spans="1:30">
      <c r="A9" s="96"/>
      <c r="B9" s="97" t="s">
        <v>41</v>
      </c>
      <c r="C9" s="96" t="s">
        <v>42</v>
      </c>
      <c r="D9" s="97" t="s">
        <v>43</v>
      </c>
      <c r="E9" s="98" t="s">
        <v>44</v>
      </c>
      <c r="F9" s="96" t="s">
        <v>45</v>
      </c>
      <c r="G9" s="96" t="s">
        <v>46</v>
      </c>
      <c r="H9" s="96" t="s">
        <v>47</v>
      </c>
      <c r="I9" s="96" t="s">
        <v>48</v>
      </c>
      <c r="J9" s="107" t="s">
        <v>49</v>
      </c>
      <c r="K9" s="100">
        <f t="shared" ref="K9:K18" si="0">SUM(L9:P9)</f>
        <v>600</v>
      </c>
      <c r="L9" s="100">
        <v>600</v>
      </c>
      <c r="M9" s="102"/>
      <c r="N9" s="102"/>
      <c r="O9" s="102"/>
      <c r="P9" s="102"/>
      <c r="Q9" s="101" t="s">
        <v>48</v>
      </c>
      <c r="R9" s="101" t="s">
        <v>50</v>
      </c>
      <c r="S9" s="96" t="s">
        <v>51</v>
      </c>
      <c r="T9" s="96" t="s">
        <v>51</v>
      </c>
      <c r="U9" s="114">
        <v>1</v>
      </c>
      <c r="V9" s="100">
        <v>36</v>
      </c>
      <c r="W9" s="115">
        <v>0.06</v>
      </c>
      <c r="X9" s="96" t="s">
        <v>51</v>
      </c>
      <c r="Y9" s="120">
        <v>98</v>
      </c>
      <c r="Z9" s="120">
        <v>196</v>
      </c>
      <c r="AA9" s="114">
        <v>0.95</v>
      </c>
      <c r="AB9" s="96" t="s">
        <v>52</v>
      </c>
      <c r="AC9" s="114" t="s">
        <v>53</v>
      </c>
      <c r="AD9" s="96"/>
    </row>
    <row r="10" s="92" customFormat="1" ht="54" spans="1:30">
      <c r="A10" s="96"/>
      <c r="B10" s="99" t="s">
        <v>54</v>
      </c>
      <c r="C10" s="100" t="s">
        <v>42</v>
      </c>
      <c r="D10" s="100" t="s">
        <v>43</v>
      </c>
      <c r="E10" s="100" t="s">
        <v>44</v>
      </c>
      <c r="F10" s="100" t="s">
        <v>45</v>
      </c>
      <c r="G10" s="100" t="s">
        <v>55</v>
      </c>
      <c r="H10" s="100" t="s">
        <v>56</v>
      </c>
      <c r="I10" s="108" t="s">
        <v>57</v>
      </c>
      <c r="J10" s="107" t="s">
        <v>49</v>
      </c>
      <c r="K10" s="100">
        <f t="shared" si="0"/>
        <v>600</v>
      </c>
      <c r="L10" s="100"/>
      <c r="M10" s="100">
        <v>600</v>
      </c>
      <c r="N10" s="100"/>
      <c r="O10" s="100"/>
      <c r="P10" s="100"/>
      <c r="Q10" s="101" t="s">
        <v>57</v>
      </c>
      <c r="R10" s="101" t="s">
        <v>58</v>
      </c>
      <c r="S10" s="115" t="s">
        <v>51</v>
      </c>
      <c r="T10" s="101" t="s">
        <v>51</v>
      </c>
      <c r="U10" s="115">
        <v>1</v>
      </c>
      <c r="V10" s="110">
        <v>36</v>
      </c>
      <c r="W10" s="115">
        <v>0.06</v>
      </c>
      <c r="X10" s="101" t="s">
        <v>51</v>
      </c>
      <c r="Y10" s="100">
        <v>54</v>
      </c>
      <c r="Z10" s="100">
        <v>90</v>
      </c>
      <c r="AA10" s="114">
        <v>0.95</v>
      </c>
      <c r="AB10" s="101" t="s">
        <v>52</v>
      </c>
      <c r="AC10" s="114" t="s">
        <v>53</v>
      </c>
      <c r="AD10" s="96"/>
    </row>
    <row r="11" s="92" customFormat="1" ht="54" spans="1:30">
      <c r="A11" s="99"/>
      <c r="B11" s="99" t="s">
        <v>59</v>
      </c>
      <c r="C11" s="99" t="s">
        <v>42</v>
      </c>
      <c r="D11" s="99" t="s">
        <v>43</v>
      </c>
      <c r="E11" s="99" t="s">
        <v>44</v>
      </c>
      <c r="F11" s="99" t="s">
        <v>45</v>
      </c>
      <c r="G11" s="99" t="s">
        <v>60</v>
      </c>
      <c r="H11" s="99" t="s">
        <v>56</v>
      </c>
      <c r="I11" s="99" t="s">
        <v>61</v>
      </c>
      <c r="J11" s="107" t="s">
        <v>49</v>
      </c>
      <c r="K11" s="100">
        <f t="shared" si="0"/>
        <v>600</v>
      </c>
      <c r="L11" s="99"/>
      <c r="M11" s="99">
        <v>600</v>
      </c>
      <c r="N11" s="99"/>
      <c r="O11" s="99"/>
      <c r="P11" s="99"/>
      <c r="Q11" s="99" t="s">
        <v>61</v>
      </c>
      <c r="R11" s="99" t="s">
        <v>62</v>
      </c>
      <c r="S11" s="99" t="s">
        <v>51</v>
      </c>
      <c r="T11" s="99" t="s">
        <v>51</v>
      </c>
      <c r="U11" s="115">
        <v>1</v>
      </c>
      <c r="V11" s="110">
        <v>36</v>
      </c>
      <c r="W11" s="115">
        <v>0.06</v>
      </c>
      <c r="X11" s="99" t="s">
        <v>51</v>
      </c>
      <c r="Y11" s="99">
        <v>15</v>
      </c>
      <c r="Z11" s="99">
        <v>35</v>
      </c>
      <c r="AA11" s="114">
        <v>0.95</v>
      </c>
      <c r="AB11" s="99" t="s">
        <v>52</v>
      </c>
      <c r="AC11" s="99" t="s">
        <v>63</v>
      </c>
      <c r="AD11" s="96"/>
    </row>
    <row r="12" s="92" customFormat="1" ht="27" spans="1:30">
      <c r="A12" s="93" t="s">
        <v>64</v>
      </c>
      <c r="B12" s="93"/>
      <c r="C12" s="101"/>
      <c r="D12" s="97"/>
      <c r="E12" s="94"/>
      <c r="F12" s="95"/>
      <c r="G12" s="93"/>
      <c r="H12" s="93"/>
      <c r="I12" s="101"/>
      <c r="J12" s="107"/>
      <c r="K12" s="106">
        <f t="shared" si="0"/>
        <v>103.3</v>
      </c>
      <c r="L12" s="106">
        <f>SUM(L13:L18)</f>
        <v>103.3</v>
      </c>
      <c r="M12" s="106">
        <f>SUM(M13:M18)</f>
        <v>0</v>
      </c>
      <c r="N12" s="106">
        <f>SUM(N13:N18)</f>
        <v>0</v>
      </c>
      <c r="O12" s="106">
        <f>SUM(O13:O18)</f>
        <v>0</v>
      </c>
      <c r="P12" s="106">
        <f>SUM(P13:P18)</f>
        <v>0</v>
      </c>
      <c r="Q12" s="109"/>
      <c r="R12" s="110"/>
      <c r="S12" s="110"/>
      <c r="T12" s="110"/>
      <c r="U12" s="110"/>
      <c r="V12" s="110"/>
      <c r="W12" s="101"/>
      <c r="X12" s="101"/>
      <c r="Y12" s="121"/>
      <c r="Z12" s="121"/>
      <c r="AA12" s="115"/>
      <c r="AB12" s="96"/>
      <c r="AC12" s="96"/>
      <c r="AD12" s="96"/>
    </row>
    <row r="13" s="92" customFormat="1" ht="54" spans="1:30">
      <c r="A13" s="96"/>
      <c r="B13" s="102" t="s">
        <v>65</v>
      </c>
      <c r="C13" s="100" t="s">
        <v>42</v>
      </c>
      <c r="D13" s="102" t="s">
        <v>43</v>
      </c>
      <c r="E13" s="100" t="s">
        <v>44</v>
      </c>
      <c r="F13" s="95" t="s">
        <v>45</v>
      </c>
      <c r="G13" s="93" t="s">
        <v>66</v>
      </c>
      <c r="H13" s="93" t="s">
        <v>47</v>
      </c>
      <c r="I13" s="100" t="s">
        <v>67</v>
      </c>
      <c r="J13" s="107" t="s">
        <v>49</v>
      </c>
      <c r="K13" s="109">
        <f t="shared" si="0"/>
        <v>17</v>
      </c>
      <c r="L13" s="100">
        <v>17</v>
      </c>
      <c r="M13" s="100"/>
      <c r="N13" s="100"/>
      <c r="O13" s="100"/>
      <c r="P13" s="100"/>
      <c r="Q13" s="101" t="s">
        <v>68</v>
      </c>
      <c r="R13" s="116" t="s">
        <v>69</v>
      </c>
      <c r="S13" s="100" t="s">
        <v>70</v>
      </c>
      <c r="T13" s="100" t="s">
        <v>51</v>
      </c>
      <c r="U13" s="114">
        <v>1</v>
      </c>
      <c r="V13" s="100">
        <v>20.4</v>
      </c>
      <c r="W13" s="96" t="s">
        <v>51</v>
      </c>
      <c r="X13" s="96" t="s">
        <v>51</v>
      </c>
      <c r="Y13" s="122">
        <v>62</v>
      </c>
      <c r="Z13" s="122">
        <v>160</v>
      </c>
      <c r="AA13" s="114" t="s">
        <v>71</v>
      </c>
      <c r="AB13" s="100" t="s">
        <v>52</v>
      </c>
      <c r="AC13" s="102" t="s">
        <v>72</v>
      </c>
      <c r="AD13" s="102"/>
    </row>
    <row r="14" s="92" customFormat="1" ht="54" spans="1:30">
      <c r="A14" s="96"/>
      <c r="B14" s="103" t="s">
        <v>73</v>
      </c>
      <c r="C14" s="96" t="s">
        <v>42</v>
      </c>
      <c r="D14" s="96" t="s">
        <v>43</v>
      </c>
      <c r="E14" s="96" t="s">
        <v>44</v>
      </c>
      <c r="F14" s="96" t="s">
        <v>45</v>
      </c>
      <c r="G14" s="96" t="s">
        <v>74</v>
      </c>
      <c r="H14" s="96" t="s">
        <v>56</v>
      </c>
      <c r="I14" s="103" t="s">
        <v>75</v>
      </c>
      <c r="J14" s="107" t="s">
        <v>49</v>
      </c>
      <c r="K14" s="109">
        <f t="shared" si="0"/>
        <v>11</v>
      </c>
      <c r="L14" s="110">
        <v>11</v>
      </c>
      <c r="M14" s="110"/>
      <c r="N14" s="110"/>
      <c r="O14" s="110"/>
      <c r="P14" s="110"/>
      <c r="Q14" s="101" t="s">
        <v>76</v>
      </c>
      <c r="R14" s="101" t="s">
        <v>77</v>
      </c>
      <c r="S14" s="115" t="s">
        <v>78</v>
      </c>
      <c r="T14" s="101" t="s">
        <v>51</v>
      </c>
      <c r="U14" s="115">
        <v>1</v>
      </c>
      <c r="V14" s="110" t="s">
        <v>79</v>
      </c>
      <c r="W14" s="101" t="s">
        <v>51</v>
      </c>
      <c r="X14" s="101" t="s">
        <v>51</v>
      </c>
      <c r="Y14" s="103">
        <v>50</v>
      </c>
      <c r="Z14" s="96">
        <v>82</v>
      </c>
      <c r="AA14" s="115">
        <v>0.95</v>
      </c>
      <c r="AB14" s="96" t="s">
        <v>52</v>
      </c>
      <c r="AC14" s="102" t="s">
        <v>72</v>
      </c>
      <c r="AD14" s="123"/>
    </row>
    <row r="15" s="92" customFormat="1" ht="54" spans="1:30">
      <c r="A15" s="96"/>
      <c r="B15" s="103" t="s">
        <v>80</v>
      </c>
      <c r="C15" s="96" t="s">
        <v>42</v>
      </c>
      <c r="D15" s="96" t="s">
        <v>43</v>
      </c>
      <c r="E15" s="96" t="s">
        <v>44</v>
      </c>
      <c r="F15" s="96" t="s">
        <v>45</v>
      </c>
      <c r="G15" s="96" t="s">
        <v>81</v>
      </c>
      <c r="H15" s="96" t="s">
        <v>47</v>
      </c>
      <c r="I15" s="103" t="s">
        <v>82</v>
      </c>
      <c r="J15" s="107" t="s">
        <v>49</v>
      </c>
      <c r="K15" s="109">
        <f t="shared" si="0"/>
        <v>21</v>
      </c>
      <c r="L15" s="110">
        <v>21</v>
      </c>
      <c r="M15" s="110"/>
      <c r="N15" s="110"/>
      <c r="O15" s="110"/>
      <c r="P15" s="110"/>
      <c r="Q15" s="101" t="s">
        <v>82</v>
      </c>
      <c r="R15" s="101" t="s">
        <v>83</v>
      </c>
      <c r="S15" s="115" t="s">
        <v>78</v>
      </c>
      <c r="T15" s="101" t="s">
        <v>51</v>
      </c>
      <c r="U15" s="115">
        <v>1</v>
      </c>
      <c r="V15" s="110">
        <v>25.2</v>
      </c>
      <c r="W15" s="101" t="s">
        <v>51</v>
      </c>
      <c r="X15" s="101" t="s">
        <v>51</v>
      </c>
      <c r="Y15" s="103">
        <v>70</v>
      </c>
      <c r="Z15" s="96">
        <v>171</v>
      </c>
      <c r="AA15" s="115">
        <v>0.95</v>
      </c>
      <c r="AB15" s="96" t="s">
        <v>52</v>
      </c>
      <c r="AC15" s="102" t="s">
        <v>72</v>
      </c>
      <c r="AD15" s="123"/>
    </row>
    <row r="16" s="92" customFormat="1" ht="54" spans="1:30">
      <c r="A16" s="96"/>
      <c r="B16" s="96" t="s">
        <v>84</v>
      </c>
      <c r="C16" s="96" t="s">
        <v>42</v>
      </c>
      <c r="D16" s="96" t="s">
        <v>43</v>
      </c>
      <c r="E16" s="96" t="s">
        <v>44</v>
      </c>
      <c r="F16" s="96" t="s">
        <v>45</v>
      </c>
      <c r="G16" s="96" t="s">
        <v>46</v>
      </c>
      <c r="H16" s="96" t="s">
        <v>47</v>
      </c>
      <c r="I16" s="96" t="s">
        <v>85</v>
      </c>
      <c r="J16" s="107" t="s">
        <v>49</v>
      </c>
      <c r="K16" s="109">
        <f t="shared" si="0"/>
        <v>12.3</v>
      </c>
      <c r="L16" s="100">
        <v>12.3</v>
      </c>
      <c r="M16" s="100"/>
      <c r="N16" s="100"/>
      <c r="O16" s="100"/>
      <c r="P16" s="100"/>
      <c r="Q16" s="101" t="s">
        <v>85</v>
      </c>
      <c r="R16" s="96" t="s">
        <v>86</v>
      </c>
      <c r="S16" s="96" t="s">
        <v>70</v>
      </c>
      <c r="T16" s="96" t="s">
        <v>51</v>
      </c>
      <c r="U16" s="115">
        <v>1</v>
      </c>
      <c r="V16" s="100">
        <v>14.76</v>
      </c>
      <c r="W16" s="96" t="s">
        <v>51</v>
      </c>
      <c r="X16" s="96" t="s">
        <v>51</v>
      </c>
      <c r="Y16" s="96">
        <v>42</v>
      </c>
      <c r="Z16" s="96">
        <v>96</v>
      </c>
      <c r="AA16" s="115">
        <v>0.95</v>
      </c>
      <c r="AB16" s="96" t="s">
        <v>52</v>
      </c>
      <c r="AC16" s="102" t="s">
        <v>72</v>
      </c>
      <c r="AD16" s="123"/>
    </row>
    <row r="17" s="92" customFormat="1" ht="54" spans="1:30">
      <c r="A17" s="96"/>
      <c r="B17" s="102" t="s">
        <v>87</v>
      </c>
      <c r="C17" s="102" t="s">
        <v>42</v>
      </c>
      <c r="D17" s="102" t="s">
        <v>43</v>
      </c>
      <c r="E17" s="100" t="s">
        <v>44</v>
      </c>
      <c r="F17" s="102" t="s">
        <v>45</v>
      </c>
      <c r="G17" s="102" t="s">
        <v>60</v>
      </c>
      <c r="H17" s="102" t="s">
        <v>56</v>
      </c>
      <c r="I17" s="102" t="s">
        <v>88</v>
      </c>
      <c r="J17" s="107" t="s">
        <v>49</v>
      </c>
      <c r="K17" s="109">
        <f t="shared" si="0"/>
        <v>27</v>
      </c>
      <c r="L17" s="100">
        <v>27</v>
      </c>
      <c r="M17" s="102"/>
      <c r="N17" s="102"/>
      <c r="O17" s="102"/>
      <c r="P17" s="102"/>
      <c r="Q17" s="101" t="s">
        <v>89</v>
      </c>
      <c r="R17" s="100" t="s">
        <v>90</v>
      </c>
      <c r="S17" s="100" t="s">
        <v>78</v>
      </c>
      <c r="T17" s="100" t="s">
        <v>51</v>
      </c>
      <c r="U17" s="115">
        <v>1</v>
      </c>
      <c r="V17" s="100">
        <v>32.4</v>
      </c>
      <c r="W17" s="100" t="s">
        <v>51</v>
      </c>
      <c r="X17" s="100" t="s">
        <v>51</v>
      </c>
      <c r="Y17" s="102">
        <v>90</v>
      </c>
      <c r="Z17" s="102">
        <v>143</v>
      </c>
      <c r="AA17" s="114">
        <v>0.95</v>
      </c>
      <c r="AB17" s="100" t="s">
        <v>52</v>
      </c>
      <c r="AC17" s="102" t="s">
        <v>72</v>
      </c>
      <c r="AD17" s="123"/>
    </row>
    <row r="18" s="92" customFormat="1" ht="54" spans="1:30">
      <c r="A18" s="96"/>
      <c r="B18" s="102" t="s">
        <v>91</v>
      </c>
      <c r="C18" s="102" t="s">
        <v>42</v>
      </c>
      <c r="D18" s="102" t="s">
        <v>43</v>
      </c>
      <c r="E18" s="100" t="s">
        <v>44</v>
      </c>
      <c r="F18" s="102" t="s">
        <v>45</v>
      </c>
      <c r="G18" s="102" t="s">
        <v>55</v>
      </c>
      <c r="H18" s="102" t="s">
        <v>56</v>
      </c>
      <c r="I18" s="102" t="s">
        <v>92</v>
      </c>
      <c r="J18" s="107" t="s">
        <v>49</v>
      </c>
      <c r="K18" s="109">
        <f t="shared" si="0"/>
        <v>15</v>
      </c>
      <c r="L18" s="100">
        <v>15</v>
      </c>
      <c r="M18" s="102"/>
      <c r="N18" s="102"/>
      <c r="O18" s="102"/>
      <c r="P18" s="102"/>
      <c r="Q18" s="101" t="s">
        <v>92</v>
      </c>
      <c r="R18" s="100" t="s">
        <v>93</v>
      </c>
      <c r="S18" s="100" t="s">
        <v>70</v>
      </c>
      <c r="T18" s="100" t="s">
        <v>51</v>
      </c>
      <c r="U18" s="115">
        <v>1</v>
      </c>
      <c r="V18" s="100">
        <v>18</v>
      </c>
      <c r="W18" s="100" t="s">
        <v>51</v>
      </c>
      <c r="X18" s="100" t="s">
        <v>51</v>
      </c>
      <c r="Y18" s="102">
        <v>52</v>
      </c>
      <c r="Z18" s="102">
        <v>110</v>
      </c>
      <c r="AA18" s="114">
        <v>0.95</v>
      </c>
      <c r="AB18" s="100" t="s">
        <v>52</v>
      </c>
      <c r="AC18" s="102" t="s">
        <v>72</v>
      </c>
      <c r="AD18" s="123"/>
    </row>
    <row r="19" s="92" customFormat="1" ht="27" spans="1:30">
      <c r="A19" s="93" t="s">
        <v>94</v>
      </c>
      <c r="B19" s="93"/>
      <c r="C19" s="96"/>
      <c r="D19" s="93"/>
      <c r="E19" s="96"/>
      <c r="F19" s="96"/>
      <c r="G19" s="104"/>
      <c r="H19" s="96"/>
      <c r="I19" s="96"/>
      <c r="J19" s="96"/>
      <c r="K19" s="106">
        <f>K20+K23</f>
        <v>1910</v>
      </c>
      <c r="L19" s="106">
        <f>L20+L23</f>
        <v>910</v>
      </c>
      <c r="M19" s="106">
        <f>M20+M23</f>
        <v>1000</v>
      </c>
      <c r="N19" s="106">
        <f t="shared" ref="K19:P19" si="1">N20</f>
        <v>0</v>
      </c>
      <c r="O19" s="106">
        <f t="shared" si="1"/>
        <v>0</v>
      </c>
      <c r="P19" s="106">
        <f t="shared" si="1"/>
        <v>0</v>
      </c>
      <c r="Q19" s="117"/>
      <c r="R19" s="93"/>
      <c r="S19" s="93"/>
      <c r="T19" s="115"/>
      <c r="U19" s="105"/>
      <c r="V19" s="115"/>
      <c r="W19" s="105"/>
      <c r="X19" s="105"/>
      <c r="Y19" s="105"/>
      <c r="Z19" s="96"/>
      <c r="AA19" s="96"/>
      <c r="AB19" s="115"/>
      <c r="AC19" s="105"/>
      <c r="AD19" s="105"/>
    </row>
    <row r="20" s="92" customFormat="1" ht="27" spans="1:30">
      <c r="A20" s="93" t="s">
        <v>95</v>
      </c>
      <c r="B20" s="93"/>
      <c r="C20" s="96"/>
      <c r="D20" s="96"/>
      <c r="E20" s="96"/>
      <c r="F20" s="97"/>
      <c r="G20" s="96"/>
      <c r="H20" s="96"/>
      <c r="I20" s="96"/>
      <c r="J20" s="96"/>
      <c r="K20" s="106">
        <f>L20+M20</f>
        <v>1500</v>
      </c>
      <c r="L20" s="106">
        <f>SUM(L21:L21)</f>
        <v>500</v>
      </c>
      <c r="M20" s="106">
        <f>SUM(M21:M21)</f>
        <v>1000</v>
      </c>
      <c r="N20" s="106">
        <f>SUM(N21:N21)</f>
        <v>0</v>
      </c>
      <c r="O20" s="106">
        <f>SUM(O21:O21)</f>
        <v>0</v>
      </c>
      <c r="P20" s="106">
        <f>SUM(P21:P21)</f>
        <v>0</v>
      </c>
      <c r="Q20" s="106"/>
      <c r="R20" s="101"/>
      <c r="S20" s="101"/>
      <c r="T20" s="101"/>
      <c r="U20" s="96"/>
      <c r="V20" s="96"/>
      <c r="W20" s="115"/>
      <c r="X20" s="96"/>
      <c r="Y20" s="96"/>
      <c r="Z20" s="123"/>
      <c r="AA20" s="123"/>
      <c r="AB20" s="123"/>
      <c r="AC20" s="123"/>
      <c r="AD20" s="123"/>
    </row>
    <row r="21" s="92" customFormat="1" ht="54" spans="1:30">
      <c r="A21" s="96"/>
      <c r="B21" s="96" t="s">
        <v>96</v>
      </c>
      <c r="C21" s="96" t="s">
        <v>97</v>
      </c>
      <c r="D21" s="96" t="s">
        <v>98</v>
      </c>
      <c r="E21" s="96" t="s">
        <v>44</v>
      </c>
      <c r="F21" s="96" t="s">
        <v>45</v>
      </c>
      <c r="G21" s="96" t="s">
        <v>99</v>
      </c>
      <c r="H21" s="96" t="s">
        <v>51</v>
      </c>
      <c r="I21" s="96" t="s">
        <v>100</v>
      </c>
      <c r="J21" s="107" t="s">
        <v>49</v>
      </c>
      <c r="K21" s="100">
        <f>SUM(L21:P21)</f>
        <v>1500</v>
      </c>
      <c r="L21" s="109">
        <v>500</v>
      </c>
      <c r="M21" s="100">
        <v>1000</v>
      </c>
      <c r="N21" s="100"/>
      <c r="O21" s="100"/>
      <c r="P21" s="100"/>
      <c r="Q21" s="118" t="s">
        <v>101</v>
      </c>
      <c r="R21" s="96" t="s">
        <v>100</v>
      </c>
      <c r="S21" s="114">
        <v>1</v>
      </c>
      <c r="T21" s="96" t="s">
        <v>51</v>
      </c>
      <c r="U21" s="96" t="s">
        <v>51</v>
      </c>
      <c r="V21" s="96" t="s">
        <v>51</v>
      </c>
      <c r="W21" s="96" t="s">
        <v>51</v>
      </c>
      <c r="X21" s="96" t="s">
        <v>51</v>
      </c>
      <c r="Y21" s="96">
        <v>1834</v>
      </c>
      <c r="Z21" s="96">
        <v>4491</v>
      </c>
      <c r="AA21" s="115">
        <v>0.95</v>
      </c>
      <c r="AB21" s="96" t="s">
        <v>102</v>
      </c>
      <c r="AC21" s="96" t="s">
        <v>103</v>
      </c>
      <c r="AD21" s="96"/>
    </row>
    <row r="22" s="92" customFormat="1" ht="27" spans="1:30">
      <c r="A22" s="93" t="s">
        <v>104</v>
      </c>
      <c r="B22" s="93"/>
      <c r="C22" s="96"/>
      <c r="D22" s="96"/>
      <c r="E22" s="96"/>
      <c r="F22" s="97"/>
      <c r="G22" s="96"/>
      <c r="H22" s="96"/>
      <c r="I22" s="96"/>
      <c r="J22" s="96"/>
      <c r="K22" s="106"/>
      <c r="L22" s="106"/>
      <c r="M22" s="106"/>
      <c r="N22" s="106"/>
      <c r="O22" s="106"/>
      <c r="P22" s="106"/>
      <c r="Q22" s="106"/>
      <c r="R22" s="101"/>
      <c r="S22" s="101"/>
      <c r="T22" s="101"/>
      <c r="U22" s="96"/>
      <c r="V22" s="96"/>
      <c r="W22" s="115"/>
      <c r="X22" s="96"/>
      <c r="Y22" s="96"/>
      <c r="Z22" s="123"/>
      <c r="AA22" s="123"/>
      <c r="AB22" s="123"/>
      <c r="AC22" s="123"/>
      <c r="AD22" s="123"/>
    </row>
    <row r="23" s="92" customFormat="1" ht="81" spans="1:30">
      <c r="A23" s="96"/>
      <c r="B23" s="96" t="s">
        <v>105</v>
      </c>
      <c r="C23" s="96" t="s">
        <v>42</v>
      </c>
      <c r="D23" s="96" t="s">
        <v>43</v>
      </c>
      <c r="E23" s="96" t="s">
        <v>106</v>
      </c>
      <c r="F23" s="96" t="s">
        <v>45</v>
      </c>
      <c r="G23" s="96" t="s">
        <v>60</v>
      </c>
      <c r="H23" s="96" t="s">
        <v>56</v>
      </c>
      <c r="I23" s="96" t="s">
        <v>107</v>
      </c>
      <c r="J23" s="107" t="s">
        <v>49</v>
      </c>
      <c r="K23" s="100">
        <v>410</v>
      </c>
      <c r="L23" s="109">
        <v>410</v>
      </c>
      <c r="M23" s="100"/>
      <c r="N23" s="100"/>
      <c r="O23" s="100"/>
      <c r="P23" s="100"/>
      <c r="Q23" s="118" t="s">
        <v>108</v>
      </c>
      <c r="R23" s="96" t="s">
        <v>107</v>
      </c>
      <c r="S23" s="114">
        <v>1</v>
      </c>
      <c r="T23" s="96" t="s">
        <v>51</v>
      </c>
      <c r="U23" s="96">
        <v>1</v>
      </c>
      <c r="V23" s="96"/>
      <c r="W23" s="96"/>
      <c r="X23" s="96"/>
      <c r="Y23" s="96">
        <v>260</v>
      </c>
      <c r="Z23" s="96">
        <v>1150</v>
      </c>
      <c r="AA23" s="115">
        <v>0.95</v>
      </c>
      <c r="AB23" s="96" t="s">
        <v>109</v>
      </c>
      <c r="AC23" s="96" t="s">
        <v>110</v>
      </c>
      <c r="AD23" s="96"/>
    </row>
    <row r="24" s="92" customFormat="1" spans="1:30">
      <c r="A24" s="93" t="s">
        <v>111</v>
      </c>
      <c r="B24" s="93"/>
      <c r="C24" s="93"/>
      <c r="D24" s="93"/>
      <c r="E24" s="94"/>
      <c r="F24" s="94"/>
      <c r="G24" s="95"/>
      <c r="H24" s="93"/>
      <c r="I24" s="93"/>
      <c r="J24" s="93"/>
      <c r="K24" s="106">
        <v>24.6</v>
      </c>
      <c r="L24" s="106">
        <v>24.6</v>
      </c>
      <c r="M24" s="106">
        <f t="shared" ref="L24:P24" si="2">M25</f>
        <v>0</v>
      </c>
      <c r="N24" s="106">
        <f t="shared" si="2"/>
        <v>0</v>
      </c>
      <c r="O24" s="106">
        <f t="shared" si="2"/>
        <v>0</v>
      </c>
      <c r="P24" s="106">
        <f t="shared" si="2"/>
        <v>0</v>
      </c>
      <c r="Q24" s="109"/>
      <c r="R24" s="109"/>
      <c r="S24" s="110"/>
      <c r="T24" s="110"/>
      <c r="U24" s="110"/>
      <c r="V24" s="110"/>
      <c r="W24" s="110"/>
      <c r="X24" s="101"/>
      <c r="Y24" s="101"/>
      <c r="Z24" s="101"/>
      <c r="AA24" s="101"/>
      <c r="AB24" s="119"/>
      <c r="AC24" s="103"/>
      <c r="AD24" s="103"/>
    </row>
    <row r="25" s="92" customFormat="1" ht="54" spans="1:30">
      <c r="A25" s="104"/>
      <c r="B25" s="104" t="s">
        <v>112</v>
      </c>
      <c r="C25" s="104" t="s">
        <v>42</v>
      </c>
      <c r="D25" s="104" t="s">
        <v>113</v>
      </c>
      <c r="E25" s="96" t="s">
        <v>114</v>
      </c>
      <c r="F25" s="96" t="s">
        <v>45</v>
      </c>
      <c r="G25" s="104" t="s">
        <v>51</v>
      </c>
      <c r="H25" s="104" t="s">
        <v>51</v>
      </c>
      <c r="I25" s="104" t="s">
        <v>115</v>
      </c>
      <c r="J25" s="107" t="s">
        <v>116</v>
      </c>
      <c r="K25" s="100">
        <v>24.6</v>
      </c>
      <c r="L25" s="100">
        <v>24.6</v>
      </c>
      <c r="M25" s="111"/>
      <c r="N25" s="111"/>
      <c r="O25" s="111"/>
      <c r="P25" s="111"/>
      <c r="Q25" s="96" t="s">
        <v>117</v>
      </c>
      <c r="R25" s="96" t="s">
        <v>118</v>
      </c>
      <c r="S25" s="104" t="s">
        <v>51</v>
      </c>
      <c r="T25" s="104" t="s">
        <v>119</v>
      </c>
      <c r="U25" s="104" t="s">
        <v>51</v>
      </c>
      <c r="V25" s="104" t="s">
        <v>51</v>
      </c>
      <c r="W25" s="104" t="s">
        <v>51</v>
      </c>
      <c r="X25" s="104" t="s">
        <v>51</v>
      </c>
      <c r="Y25" s="104" t="s">
        <v>51</v>
      </c>
      <c r="Z25" s="104">
        <v>82</v>
      </c>
      <c r="AA25" s="124">
        <v>1</v>
      </c>
      <c r="AB25" s="96" t="s">
        <v>120</v>
      </c>
      <c r="AC25" s="96" t="s">
        <v>121</v>
      </c>
      <c r="AD25" s="104"/>
    </row>
    <row r="26" s="92" customFormat="1" spans="1:30">
      <c r="A26" s="93" t="s">
        <v>122</v>
      </c>
      <c r="B26" s="105"/>
      <c r="C26" s="96"/>
      <c r="D26" s="96"/>
      <c r="E26" s="96"/>
      <c r="F26" s="96"/>
      <c r="G26" s="105"/>
      <c r="H26" s="105"/>
      <c r="I26" s="96"/>
      <c r="J26" s="112"/>
      <c r="K26" s="106">
        <v>200.58</v>
      </c>
      <c r="L26" s="106">
        <v>200.58</v>
      </c>
      <c r="M26" s="106">
        <f t="shared" ref="L26:P26" si="3">M27</f>
        <v>0</v>
      </c>
      <c r="N26" s="106">
        <f t="shared" si="3"/>
        <v>0</v>
      </c>
      <c r="O26" s="106">
        <f t="shared" si="3"/>
        <v>0</v>
      </c>
      <c r="P26" s="106">
        <f t="shared" si="3"/>
        <v>0</v>
      </c>
      <c r="Q26" s="101"/>
      <c r="R26" s="96"/>
      <c r="S26" s="115"/>
      <c r="T26" s="101"/>
      <c r="U26" s="115"/>
      <c r="V26" s="101"/>
      <c r="W26" s="101"/>
      <c r="X26" s="101"/>
      <c r="Y26" s="96"/>
      <c r="Z26" s="96"/>
      <c r="AA26" s="101"/>
      <c r="AB26" s="101"/>
      <c r="AC26" s="123"/>
      <c r="AD26" s="123"/>
    </row>
    <row r="27" s="92" customFormat="1" ht="67.5" spans="1:30">
      <c r="A27" s="96"/>
      <c r="B27" s="96" t="s">
        <v>123</v>
      </c>
      <c r="C27" s="96" t="s">
        <v>42</v>
      </c>
      <c r="D27" s="96" t="s">
        <v>124</v>
      </c>
      <c r="E27" s="96" t="s">
        <v>125</v>
      </c>
      <c r="F27" s="96" t="s">
        <v>45</v>
      </c>
      <c r="G27" s="105" t="s">
        <v>51</v>
      </c>
      <c r="H27" s="105" t="s">
        <v>51</v>
      </c>
      <c r="I27" s="113" t="s">
        <v>126</v>
      </c>
      <c r="J27" s="107" t="s">
        <v>116</v>
      </c>
      <c r="K27" s="100">
        <v>200.58</v>
      </c>
      <c r="L27" s="100">
        <v>200.58</v>
      </c>
      <c r="M27" s="100"/>
      <c r="N27" s="100"/>
      <c r="O27" s="100"/>
      <c r="P27" s="100"/>
      <c r="Q27" s="101" t="s">
        <v>127</v>
      </c>
      <c r="R27" s="101" t="s">
        <v>128</v>
      </c>
      <c r="S27" s="115" t="s">
        <v>129</v>
      </c>
      <c r="T27" s="101" t="s">
        <v>130</v>
      </c>
      <c r="U27" s="115" t="s">
        <v>51</v>
      </c>
      <c r="V27" s="101" t="s">
        <v>131</v>
      </c>
      <c r="W27" s="101" t="s">
        <v>51</v>
      </c>
      <c r="X27" s="101" t="s">
        <v>51</v>
      </c>
      <c r="Y27" s="125" t="s">
        <v>51</v>
      </c>
      <c r="Z27" s="96">
        <v>299</v>
      </c>
      <c r="AA27" s="115">
        <v>1</v>
      </c>
      <c r="AB27" s="96" t="s">
        <v>132</v>
      </c>
      <c r="AC27" s="125" t="s">
        <v>133</v>
      </c>
      <c r="AD27" s="123"/>
    </row>
    <row r="28" s="92" customFormat="1" spans="1:30">
      <c r="A28" s="93" t="s">
        <v>134</v>
      </c>
      <c r="B28" s="105"/>
      <c r="C28" s="96"/>
      <c r="D28" s="96"/>
      <c r="E28" s="96"/>
      <c r="F28" s="96"/>
      <c r="G28" s="105"/>
      <c r="H28" s="105"/>
      <c r="I28" s="96"/>
      <c r="J28" s="107"/>
      <c r="K28" s="106">
        <v>22.95</v>
      </c>
      <c r="L28" s="106">
        <v>22.95</v>
      </c>
      <c r="M28" s="106">
        <f t="shared" ref="K28:P28" si="4">M29</f>
        <v>0</v>
      </c>
      <c r="N28" s="106">
        <f t="shared" si="4"/>
        <v>0</v>
      </c>
      <c r="O28" s="106">
        <f t="shared" si="4"/>
        <v>0</v>
      </c>
      <c r="P28" s="106">
        <f t="shared" si="4"/>
        <v>0</v>
      </c>
      <c r="Q28" s="101"/>
      <c r="R28" s="96"/>
      <c r="S28" s="115"/>
      <c r="T28" s="101"/>
      <c r="U28" s="115"/>
      <c r="V28" s="110"/>
      <c r="W28" s="101"/>
      <c r="X28" s="101"/>
      <c r="Y28" s="122"/>
      <c r="Z28" s="122"/>
      <c r="AA28" s="115"/>
      <c r="AB28" s="101"/>
      <c r="AC28" s="123"/>
      <c r="AD28" s="123"/>
    </row>
    <row r="29" s="92" customFormat="1" ht="40.5" spans="1:30">
      <c r="A29" s="96"/>
      <c r="B29" s="96" t="s">
        <v>135</v>
      </c>
      <c r="C29" s="96" t="s">
        <v>42</v>
      </c>
      <c r="D29" s="96" t="s">
        <v>136</v>
      </c>
      <c r="E29" s="96" t="s">
        <v>137</v>
      </c>
      <c r="F29" s="96" t="s">
        <v>45</v>
      </c>
      <c r="G29" s="96" t="s">
        <v>51</v>
      </c>
      <c r="H29" s="96" t="s">
        <v>51</v>
      </c>
      <c r="I29" s="96" t="s">
        <v>138</v>
      </c>
      <c r="J29" s="107" t="s">
        <v>116</v>
      </c>
      <c r="K29" s="100">
        <v>22.95</v>
      </c>
      <c r="L29" s="100">
        <v>22.95</v>
      </c>
      <c r="M29" s="100"/>
      <c r="N29" s="100"/>
      <c r="O29" s="100"/>
      <c r="P29" s="100"/>
      <c r="Q29" s="101" t="s">
        <v>139</v>
      </c>
      <c r="R29" s="101" t="s">
        <v>140</v>
      </c>
      <c r="S29" s="115" t="s">
        <v>141</v>
      </c>
      <c r="T29" s="101" t="s">
        <v>51</v>
      </c>
      <c r="U29" s="115">
        <v>1</v>
      </c>
      <c r="V29" s="110" t="s">
        <v>51</v>
      </c>
      <c r="W29" s="101" t="s">
        <v>51</v>
      </c>
      <c r="X29" s="101" t="s">
        <v>51</v>
      </c>
      <c r="Y29" s="122">
        <v>148</v>
      </c>
      <c r="Z29" s="122" t="s">
        <v>51</v>
      </c>
      <c r="AA29" s="115">
        <v>1</v>
      </c>
      <c r="AB29" s="96" t="s">
        <v>52</v>
      </c>
      <c r="AC29" s="96" t="s">
        <v>142</v>
      </c>
      <c r="AD29" s="123"/>
    </row>
    <row r="30" s="1" customFormat="1" spans="1:30">
      <c r="A30" s="3"/>
      <c r="B30" s="3"/>
      <c r="C30" s="3"/>
      <c r="D30" s="3"/>
      <c r="E30" s="3"/>
      <c r="F30" s="3"/>
      <c r="G30" s="3"/>
      <c r="H30" s="3"/>
      <c r="I30" s="3"/>
      <c r="J30" s="3"/>
      <c r="K30" s="4"/>
      <c r="L30" s="4"/>
      <c r="M30" s="4"/>
      <c r="N30" s="4"/>
      <c r="O30" s="4"/>
      <c r="P30" s="4"/>
      <c r="Q30" s="3"/>
      <c r="R30" s="3"/>
      <c r="S30" s="3"/>
      <c r="T30" s="3"/>
      <c r="U30" s="3"/>
      <c r="V30" s="4"/>
      <c r="W30" s="3"/>
      <c r="X30" s="3"/>
      <c r="Y30" s="3"/>
      <c r="Z30" s="3"/>
      <c r="AA30" s="3"/>
      <c r="AB30" s="3"/>
      <c r="AC30" s="3"/>
      <c r="AD30" s="3"/>
    </row>
  </sheetData>
  <autoFilter ref="A5:AD29">
    <extLst/>
  </autoFilter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472222222222222" right="0.354166666666667" top="0.708333333333333" bottom="0.66875" header="0.5" footer="0.5"/>
  <pageSetup paperSize="9" scale="3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9"/>
  <sheetViews>
    <sheetView workbookViewId="0">
      <selection activeCell="K6" sqref="K6"/>
    </sheetView>
  </sheetViews>
  <sheetFormatPr defaultColWidth="9" defaultRowHeight="13.5"/>
  <cols>
    <col min="1" max="1" width="13.875" style="3" customWidth="1"/>
    <col min="2" max="2" width="18" style="3" customWidth="1"/>
    <col min="3" max="3" width="7" style="3" customWidth="1"/>
    <col min="4" max="4" width="8.65833333333333" style="3" customWidth="1"/>
    <col min="5" max="5" width="9" style="3"/>
    <col min="6" max="6" width="8.625" style="3" customWidth="1"/>
    <col min="7" max="7" width="10.75" style="3" customWidth="1"/>
    <col min="8" max="8" width="7.125" style="3" customWidth="1"/>
    <col min="9" max="9" width="38.625" style="3" customWidth="1"/>
    <col min="10" max="10" width="10.875" style="3" customWidth="1"/>
    <col min="11" max="11" width="9.375" style="4" customWidth="1"/>
    <col min="12" max="12" width="12.625" style="4" customWidth="1"/>
    <col min="13" max="16" width="8.125" style="4" customWidth="1"/>
    <col min="17" max="17" width="23.375" style="3" customWidth="1"/>
    <col min="18" max="18" width="19.75" style="3" customWidth="1"/>
    <col min="19" max="19" width="15.875" style="3" customWidth="1"/>
    <col min="20" max="21" width="9" style="3"/>
    <col min="22" max="22" width="9" style="4"/>
    <col min="23" max="27" width="9" style="3"/>
    <col min="28" max="28" width="16.875" style="3" customWidth="1"/>
    <col min="29" max="29" width="27.25" style="3" customWidth="1"/>
    <col min="30" max="30" width="9" style="3"/>
    <col min="31" max="16384" width="9" style="1"/>
  </cols>
  <sheetData>
    <row r="1" s="1" customFormat="1" ht="61.5" spans="1:30">
      <c r="A1" s="5" t="s">
        <v>143</v>
      </c>
      <c r="B1" s="6"/>
      <c r="C1" s="6"/>
      <c r="D1" s="6"/>
      <c r="E1" s="6"/>
      <c r="F1" s="6"/>
      <c r="G1" s="6"/>
      <c r="H1" s="6"/>
      <c r="I1" s="1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37"/>
      <c r="AA1" s="6"/>
      <c r="AB1" s="6"/>
      <c r="AC1" s="38"/>
      <c r="AD1" s="39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18" t="s">
        <v>8</v>
      </c>
      <c r="K2" s="19" t="s">
        <v>9</v>
      </c>
      <c r="L2" s="20" t="s">
        <v>10</v>
      </c>
      <c r="M2" s="20"/>
      <c r="N2" s="20"/>
      <c r="O2" s="20"/>
      <c r="P2" s="20"/>
      <c r="Q2" s="28" t="s">
        <v>11</v>
      </c>
      <c r="R2" s="19" t="s">
        <v>12</v>
      </c>
      <c r="S2" s="19"/>
      <c r="T2" s="19"/>
      <c r="U2" s="19"/>
      <c r="V2" s="19"/>
      <c r="W2" s="19"/>
      <c r="X2" s="19"/>
      <c r="Y2" s="19"/>
      <c r="Z2" s="19"/>
      <c r="AA2" s="19"/>
      <c r="AB2" s="40" t="s">
        <v>13</v>
      </c>
      <c r="AC2" s="40" t="s">
        <v>14</v>
      </c>
      <c r="AD2" s="41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18"/>
      <c r="K3" s="19"/>
      <c r="L3" s="20"/>
      <c r="M3" s="20"/>
      <c r="N3" s="20"/>
      <c r="O3" s="20"/>
      <c r="P3" s="20"/>
      <c r="Q3" s="28"/>
      <c r="R3" s="19" t="s">
        <v>16</v>
      </c>
      <c r="S3" s="19"/>
      <c r="T3" s="19"/>
      <c r="U3" s="19"/>
      <c r="V3" s="19" t="s">
        <v>17</v>
      </c>
      <c r="W3" s="7"/>
      <c r="X3" s="7"/>
      <c r="Y3" s="7"/>
      <c r="Z3" s="7"/>
      <c r="AA3" s="42" t="s">
        <v>18</v>
      </c>
      <c r="AB3" s="40"/>
      <c r="AC3" s="40"/>
      <c r="AD3" s="41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18"/>
      <c r="K4" s="19"/>
      <c r="L4" s="19" t="s">
        <v>19</v>
      </c>
      <c r="M4" s="19" t="s">
        <v>20</v>
      </c>
      <c r="N4" s="19" t="s">
        <v>21</v>
      </c>
      <c r="O4" s="19" t="s">
        <v>22</v>
      </c>
      <c r="P4" s="19" t="s">
        <v>23</v>
      </c>
      <c r="Q4" s="28"/>
      <c r="R4" s="19"/>
      <c r="S4" s="19"/>
      <c r="T4" s="19"/>
      <c r="U4" s="19"/>
      <c r="V4" s="19" t="s">
        <v>24</v>
      </c>
      <c r="W4" s="7"/>
      <c r="X4" s="7"/>
      <c r="Y4" s="7" t="s">
        <v>25</v>
      </c>
      <c r="Z4" s="7"/>
      <c r="AA4" s="42"/>
      <c r="AB4" s="40"/>
      <c r="AC4" s="40"/>
      <c r="AD4" s="41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18"/>
      <c r="K5" s="19"/>
      <c r="L5" s="19"/>
      <c r="M5" s="19"/>
      <c r="N5" s="19"/>
      <c r="O5" s="19"/>
      <c r="P5" s="19"/>
      <c r="Q5" s="28"/>
      <c r="R5" s="29" t="s">
        <v>29</v>
      </c>
      <c r="S5" s="29" t="s">
        <v>30</v>
      </c>
      <c r="T5" s="29" t="s">
        <v>31</v>
      </c>
      <c r="U5" s="29" t="s">
        <v>32</v>
      </c>
      <c r="V5" s="29" t="s">
        <v>33</v>
      </c>
      <c r="W5" s="30" t="s">
        <v>34</v>
      </c>
      <c r="X5" s="30" t="s">
        <v>35</v>
      </c>
      <c r="Y5" s="30" t="s">
        <v>36</v>
      </c>
      <c r="Z5" s="30" t="s">
        <v>37</v>
      </c>
      <c r="AA5" s="42"/>
      <c r="AB5" s="40"/>
      <c r="AC5" s="40"/>
      <c r="AD5" s="41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22">
        <v>1903.3</v>
      </c>
      <c r="L6" s="22">
        <v>600</v>
      </c>
      <c r="M6" s="22">
        <v>1200</v>
      </c>
      <c r="N6" s="22">
        <v>0</v>
      </c>
      <c r="O6" s="22">
        <v>0</v>
      </c>
      <c r="P6" s="22">
        <v>0</v>
      </c>
      <c r="Q6" s="22"/>
      <c r="R6" s="31"/>
      <c r="S6" s="32"/>
      <c r="T6" s="32"/>
      <c r="U6" s="32"/>
      <c r="V6" s="32"/>
      <c r="W6" s="32"/>
      <c r="X6" s="33"/>
      <c r="Y6" s="33"/>
      <c r="Z6" s="33"/>
      <c r="AA6" s="33"/>
      <c r="AB6" s="43"/>
      <c r="AC6" s="44"/>
      <c r="AD6" s="44"/>
    </row>
    <row r="7" s="1" customFormat="1" ht="28.5" spans="1:30">
      <c r="A7" s="7" t="s">
        <v>39</v>
      </c>
      <c r="B7" s="7"/>
      <c r="C7" s="10"/>
      <c r="D7" s="10"/>
      <c r="E7" s="11"/>
      <c r="F7" s="11"/>
      <c r="G7" s="12"/>
      <c r="H7" s="10"/>
      <c r="I7" s="10"/>
      <c r="J7" s="10"/>
      <c r="K7" s="22">
        <f>K8+K12</f>
        <v>1903.3</v>
      </c>
      <c r="L7" s="22">
        <f t="shared" ref="L7:P7" si="0">L8</f>
        <v>600</v>
      </c>
      <c r="M7" s="22">
        <f t="shared" si="0"/>
        <v>1200</v>
      </c>
      <c r="N7" s="22">
        <f t="shared" si="0"/>
        <v>0</v>
      </c>
      <c r="O7" s="22">
        <f t="shared" si="0"/>
        <v>0</v>
      </c>
      <c r="P7" s="22">
        <f t="shared" si="0"/>
        <v>0</v>
      </c>
      <c r="Q7" s="31"/>
      <c r="R7" s="31"/>
      <c r="S7" s="32"/>
      <c r="T7" s="32"/>
      <c r="U7" s="32"/>
      <c r="V7" s="32"/>
      <c r="W7" s="32"/>
      <c r="X7" s="33"/>
      <c r="Y7" s="33"/>
      <c r="Z7" s="33"/>
      <c r="AA7" s="33"/>
      <c r="AB7" s="43"/>
      <c r="AC7" s="44"/>
      <c r="AD7" s="44"/>
    </row>
    <row r="8" s="1" customFormat="1" ht="28.5" spans="1:30">
      <c r="A8" s="7" t="s">
        <v>40</v>
      </c>
      <c r="B8" s="7"/>
      <c r="C8" s="10"/>
      <c r="D8" s="10"/>
      <c r="E8" s="11"/>
      <c r="F8" s="11"/>
      <c r="G8" s="12"/>
      <c r="H8" s="10"/>
      <c r="I8" s="10"/>
      <c r="J8" s="10"/>
      <c r="K8" s="22">
        <f>L8+M8+N8+O8+P8</f>
        <v>1800</v>
      </c>
      <c r="L8" s="22">
        <f t="shared" ref="L8:P8" si="1">SUM(L9:L11)</f>
        <v>600</v>
      </c>
      <c r="M8" s="22">
        <f t="shared" si="1"/>
        <v>1200</v>
      </c>
      <c r="N8" s="22">
        <f t="shared" si="1"/>
        <v>0</v>
      </c>
      <c r="O8" s="22">
        <f t="shared" si="1"/>
        <v>0</v>
      </c>
      <c r="P8" s="22">
        <f t="shared" si="1"/>
        <v>0</v>
      </c>
      <c r="Q8" s="31"/>
      <c r="R8" s="31"/>
      <c r="S8" s="32"/>
      <c r="T8" s="32"/>
      <c r="U8" s="32"/>
      <c r="V8" s="32"/>
      <c r="W8" s="32"/>
      <c r="X8" s="33"/>
      <c r="Y8" s="33"/>
      <c r="Z8" s="33"/>
      <c r="AA8" s="33"/>
      <c r="AB8" s="43"/>
      <c r="AC8" s="44"/>
      <c r="AD8" s="44"/>
    </row>
    <row r="9" s="1" customFormat="1" ht="57" spans="1:30">
      <c r="A9" s="14"/>
      <c r="B9" s="61" t="s">
        <v>41</v>
      </c>
      <c r="C9" s="15" t="s">
        <v>42</v>
      </c>
      <c r="D9" s="61" t="s">
        <v>43</v>
      </c>
      <c r="E9" s="62" t="s">
        <v>144</v>
      </c>
      <c r="F9" s="15" t="s">
        <v>45</v>
      </c>
      <c r="G9" s="15" t="s">
        <v>46</v>
      </c>
      <c r="H9" s="15" t="s">
        <v>47</v>
      </c>
      <c r="I9" s="15" t="s">
        <v>145</v>
      </c>
      <c r="J9" s="25" t="s">
        <v>146</v>
      </c>
      <c r="K9" s="27">
        <f t="shared" ref="K9:K18" si="2">SUM(L9:P9)</f>
        <v>600</v>
      </c>
      <c r="L9" s="27">
        <v>600</v>
      </c>
      <c r="M9" s="77"/>
      <c r="N9" s="77"/>
      <c r="O9" s="77"/>
      <c r="P9" s="77"/>
      <c r="Q9" s="35" t="s">
        <v>145</v>
      </c>
      <c r="R9" s="35" t="s">
        <v>147</v>
      </c>
      <c r="S9" s="14" t="s">
        <v>51</v>
      </c>
      <c r="T9" s="14" t="s">
        <v>51</v>
      </c>
      <c r="U9" s="82">
        <v>1</v>
      </c>
      <c r="V9" s="27">
        <v>36</v>
      </c>
      <c r="W9" s="34">
        <v>0.06</v>
      </c>
      <c r="X9" s="14" t="s">
        <v>51</v>
      </c>
      <c r="Y9" s="86">
        <v>98</v>
      </c>
      <c r="Z9" s="86">
        <v>196</v>
      </c>
      <c r="AA9" s="82">
        <v>0.95</v>
      </c>
      <c r="AB9" s="15" t="s">
        <v>52</v>
      </c>
      <c r="AC9" s="87" t="s">
        <v>53</v>
      </c>
      <c r="AD9" s="14"/>
    </row>
    <row r="10" s="1" customFormat="1" ht="57" spans="1:30">
      <c r="A10" s="14"/>
      <c r="B10" s="63" t="s">
        <v>54</v>
      </c>
      <c r="C10" s="64" t="s">
        <v>42</v>
      </c>
      <c r="D10" s="64" t="s">
        <v>43</v>
      </c>
      <c r="E10" s="64" t="s">
        <v>144</v>
      </c>
      <c r="F10" s="64" t="s">
        <v>45</v>
      </c>
      <c r="G10" s="64" t="s">
        <v>55</v>
      </c>
      <c r="H10" s="64" t="s">
        <v>56</v>
      </c>
      <c r="I10" s="78" t="s">
        <v>148</v>
      </c>
      <c r="J10" s="25" t="s">
        <v>146</v>
      </c>
      <c r="K10" s="27">
        <f t="shared" si="2"/>
        <v>600</v>
      </c>
      <c r="L10" s="27"/>
      <c r="M10" s="27">
        <v>600</v>
      </c>
      <c r="N10" s="27"/>
      <c r="O10" s="27"/>
      <c r="P10" s="27"/>
      <c r="Q10" s="35" t="s">
        <v>148</v>
      </c>
      <c r="R10" s="35" t="s">
        <v>149</v>
      </c>
      <c r="S10" s="34" t="s">
        <v>51</v>
      </c>
      <c r="T10" s="33" t="s">
        <v>51</v>
      </c>
      <c r="U10" s="34">
        <v>1</v>
      </c>
      <c r="V10" s="32">
        <v>36</v>
      </c>
      <c r="W10" s="34">
        <v>0.06</v>
      </c>
      <c r="X10" s="33" t="s">
        <v>51</v>
      </c>
      <c r="Y10" s="27">
        <v>54</v>
      </c>
      <c r="Z10" s="27">
        <v>90</v>
      </c>
      <c r="AA10" s="82">
        <v>0.95</v>
      </c>
      <c r="AB10" s="35" t="s">
        <v>52</v>
      </c>
      <c r="AC10" s="87" t="s">
        <v>53</v>
      </c>
      <c r="AD10" s="14"/>
    </row>
    <row r="11" s="1" customFormat="1" ht="58.5" spans="1:30">
      <c r="A11" s="65"/>
      <c r="B11" s="63" t="s">
        <v>59</v>
      </c>
      <c r="C11" s="63" t="s">
        <v>42</v>
      </c>
      <c r="D11" s="63" t="s">
        <v>43</v>
      </c>
      <c r="E11" s="63" t="s">
        <v>144</v>
      </c>
      <c r="F11" s="63" t="s">
        <v>45</v>
      </c>
      <c r="G11" s="63" t="s">
        <v>60</v>
      </c>
      <c r="H11" s="63" t="s">
        <v>56</v>
      </c>
      <c r="I11" s="63" t="s">
        <v>150</v>
      </c>
      <c r="J11" s="25" t="s">
        <v>146</v>
      </c>
      <c r="K11" s="27">
        <f t="shared" si="2"/>
        <v>600</v>
      </c>
      <c r="L11" s="65"/>
      <c r="M11" s="65">
        <v>600</v>
      </c>
      <c r="N11" s="65"/>
      <c r="O11" s="65"/>
      <c r="P11" s="65"/>
      <c r="Q11" s="63" t="s">
        <v>150</v>
      </c>
      <c r="R11" s="63" t="s">
        <v>151</v>
      </c>
      <c r="S11" s="65" t="s">
        <v>51</v>
      </c>
      <c r="T11" s="65" t="s">
        <v>51</v>
      </c>
      <c r="U11" s="34">
        <v>1</v>
      </c>
      <c r="V11" s="32">
        <v>36</v>
      </c>
      <c r="W11" s="34">
        <v>0.06</v>
      </c>
      <c r="X11" s="65" t="s">
        <v>51</v>
      </c>
      <c r="Y11" s="65">
        <v>15</v>
      </c>
      <c r="Z11" s="65">
        <v>35</v>
      </c>
      <c r="AA11" s="82">
        <v>0.95</v>
      </c>
      <c r="AB11" s="63" t="s">
        <v>52</v>
      </c>
      <c r="AC11" s="63" t="s">
        <v>63</v>
      </c>
      <c r="AD11" s="14"/>
    </row>
    <row r="12" s="1" customFormat="1" ht="27" spans="1:30">
      <c r="A12" s="66" t="s">
        <v>64</v>
      </c>
      <c r="B12" s="67"/>
      <c r="C12" s="68"/>
      <c r="D12" s="69"/>
      <c r="E12" s="70"/>
      <c r="F12" s="71"/>
      <c r="G12" s="67"/>
      <c r="H12" s="67"/>
      <c r="I12" s="68"/>
      <c r="J12" s="52"/>
      <c r="K12" s="79">
        <f t="shared" si="2"/>
        <v>103.3</v>
      </c>
      <c r="L12" s="79">
        <f t="shared" ref="L12:P12" si="3">SUM(L13:L18)</f>
        <v>103.3</v>
      </c>
      <c r="M12" s="79">
        <f t="shared" si="3"/>
        <v>0</v>
      </c>
      <c r="N12" s="79">
        <f t="shared" si="3"/>
        <v>0</v>
      </c>
      <c r="O12" s="79">
        <f t="shared" si="3"/>
        <v>0</v>
      </c>
      <c r="P12" s="79">
        <f t="shared" si="3"/>
        <v>0</v>
      </c>
      <c r="Q12" s="53"/>
      <c r="R12" s="80"/>
      <c r="S12" s="80"/>
      <c r="T12" s="80"/>
      <c r="U12" s="80"/>
      <c r="V12" s="80"/>
      <c r="W12" s="68"/>
      <c r="X12" s="68"/>
      <c r="Y12" s="88"/>
      <c r="Z12" s="88"/>
      <c r="AA12" s="57"/>
      <c r="AB12" s="51"/>
      <c r="AC12" s="51"/>
      <c r="AD12" s="51"/>
    </row>
    <row r="13" s="1" customFormat="1" ht="54" spans="1:30">
      <c r="A13" s="51"/>
      <c r="B13" s="72" t="s">
        <v>65</v>
      </c>
      <c r="C13" s="73" t="s">
        <v>42</v>
      </c>
      <c r="D13" s="72" t="s">
        <v>43</v>
      </c>
      <c r="E13" s="73" t="s">
        <v>152</v>
      </c>
      <c r="F13" s="74" t="s">
        <v>45</v>
      </c>
      <c r="G13" s="75" t="s">
        <v>66</v>
      </c>
      <c r="H13" s="75" t="s">
        <v>47</v>
      </c>
      <c r="I13" s="73" t="s">
        <v>153</v>
      </c>
      <c r="J13" s="52" t="s">
        <v>154</v>
      </c>
      <c r="K13" s="53">
        <f t="shared" si="2"/>
        <v>17</v>
      </c>
      <c r="L13" s="26">
        <v>17</v>
      </c>
      <c r="M13" s="26"/>
      <c r="N13" s="26"/>
      <c r="O13" s="26"/>
      <c r="P13" s="26"/>
      <c r="Q13" s="83" t="s">
        <v>155</v>
      </c>
      <c r="R13" s="84" t="s">
        <v>156</v>
      </c>
      <c r="S13" s="73" t="s">
        <v>157</v>
      </c>
      <c r="T13" s="26" t="s">
        <v>51</v>
      </c>
      <c r="U13" s="56">
        <v>1</v>
      </c>
      <c r="V13" s="26">
        <v>20.4</v>
      </c>
      <c r="W13" s="51" t="s">
        <v>51</v>
      </c>
      <c r="X13" s="51" t="s">
        <v>51</v>
      </c>
      <c r="Y13" s="89">
        <v>62</v>
      </c>
      <c r="Z13" s="89">
        <v>160</v>
      </c>
      <c r="AA13" s="56" t="s">
        <v>71</v>
      </c>
      <c r="AB13" s="73" t="s">
        <v>52</v>
      </c>
      <c r="AC13" s="72" t="s">
        <v>72</v>
      </c>
      <c r="AD13" s="81"/>
    </row>
    <row r="14" s="1" customFormat="1" ht="54" spans="1:30">
      <c r="A14" s="51"/>
      <c r="B14" s="76" t="s">
        <v>73</v>
      </c>
      <c r="C14" s="16" t="s">
        <v>42</v>
      </c>
      <c r="D14" s="16" t="s">
        <v>43</v>
      </c>
      <c r="E14" s="16" t="s">
        <v>152</v>
      </c>
      <c r="F14" s="16" t="s">
        <v>45</v>
      </c>
      <c r="G14" s="16" t="s">
        <v>74</v>
      </c>
      <c r="H14" s="16" t="s">
        <v>56</v>
      </c>
      <c r="I14" s="76" t="s">
        <v>158</v>
      </c>
      <c r="J14" s="52" t="s">
        <v>154</v>
      </c>
      <c r="K14" s="53">
        <f t="shared" si="2"/>
        <v>11</v>
      </c>
      <c r="L14" s="80">
        <v>11</v>
      </c>
      <c r="M14" s="80"/>
      <c r="N14" s="80"/>
      <c r="O14" s="80"/>
      <c r="P14" s="80"/>
      <c r="Q14" s="83" t="s">
        <v>159</v>
      </c>
      <c r="R14" s="83" t="s">
        <v>160</v>
      </c>
      <c r="S14" s="85" t="s">
        <v>161</v>
      </c>
      <c r="T14" s="68" t="s">
        <v>51</v>
      </c>
      <c r="U14" s="57">
        <v>1</v>
      </c>
      <c r="V14" s="80" t="s">
        <v>79</v>
      </c>
      <c r="W14" s="68" t="s">
        <v>51</v>
      </c>
      <c r="X14" s="68" t="s">
        <v>51</v>
      </c>
      <c r="Y14" s="90">
        <v>50</v>
      </c>
      <c r="Z14" s="51">
        <v>82</v>
      </c>
      <c r="AA14" s="57">
        <v>0.95</v>
      </c>
      <c r="AB14" s="16" t="s">
        <v>52</v>
      </c>
      <c r="AC14" s="72" t="s">
        <v>72</v>
      </c>
      <c r="AD14" s="91"/>
    </row>
    <row r="15" s="1" customFormat="1" ht="54" spans="1:30">
      <c r="A15" s="51"/>
      <c r="B15" s="76" t="s">
        <v>80</v>
      </c>
      <c r="C15" s="16" t="s">
        <v>42</v>
      </c>
      <c r="D15" s="16" t="s">
        <v>43</v>
      </c>
      <c r="E15" s="16" t="s">
        <v>152</v>
      </c>
      <c r="F15" s="16" t="s">
        <v>45</v>
      </c>
      <c r="G15" s="16" t="s">
        <v>81</v>
      </c>
      <c r="H15" s="16" t="s">
        <v>47</v>
      </c>
      <c r="I15" s="76" t="s">
        <v>162</v>
      </c>
      <c r="J15" s="52" t="s">
        <v>154</v>
      </c>
      <c r="K15" s="53">
        <f t="shared" si="2"/>
        <v>21</v>
      </c>
      <c r="L15" s="80">
        <v>21</v>
      </c>
      <c r="M15" s="80"/>
      <c r="N15" s="80"/>
      <c r="O15" s="80"/>
      <c r="P15" s="80"/>
      <c r="Q15" s="83" t="s">
        <v>162</v>
      </c>
      <c r="R15" s="83" t="s">
        <v>163</v>
      </c>
      <c r="S15" s="85" t="s">
        <v>161</v>
      </c>
      <c r="T15" s="68" t="s">
        <v>51</v>
      </c>
      <c r="U15" s="57">
        <v>1</v>
      </c>
      <c r="V15" s="80">
        <v>25.2</v>
      </c>
      <c r="W15" s="68" t="s">
        <v>51</v>
      </c>
      <c r="X15" s="68" t="s">
        <v>51</v>
      </c>
      <c r="Y15" s="90">
        <v>70</v>
      </c>
      <c r="Z15" s="51">
        <v>171</v>
      </c>
      <c r="AA15" s="57">
        <v>0.95</v>
      </c>
      <c r="AB15" s="16" t="s">
        <v>52</v>
      </c>
      <c r="AC15" s="72" t="s">
        <v>72</v>
      </c>
      <c r="AD15" s="91"/>
    </row>
    <row r="16" s="1" customFormat="1" ht="54" spans="1:30">
      <c r="A16" s="51"/>
      <c r="B16" s="16" t="s">
        <v>84</v>
      </c>
      <c r="C16" s="16" t="s">
        <v>42</v>
      </c>
      <c r="D16" s="16" t="s">
        <v>43</v>
      </c>
      <c r="E16" s="16" t="s">
        <v>152</v>
      </c>
      <c r="F16" s="16" t="s">
        <v>45</v>
      </c>
      <c r="G16" s="16" t="s">
        <v>46</v>
      </c>
      <c r="H16" s="16" t="s">
        <v>47</v>
      </c>
      <c r="I16" s="16" t="s">
        <v>164</v>
      </c>
      <c r="J16" s="52" t="s">
        <v>154</v>
      </c>
      <c r="K16" s="53">
        <f t="shared" si="2"/>
        <v>12.3</v>
      </c>
      <c r="L16" s="26">
        <v>12.3</v>
      </c>
      <c r="M16" s="26"/>
      <c r="N16" s="26"/>
      <c r="O16" s="26"/>
      <c r="P16" s="26"/>
      <c r="Q16" s="83" t="s">
        <v>164</v>
      </c>
      <c r="R16" s="16" t="s">
        <v>165</v>
      </c>
      <c r="S16" s="16" t="s">
        <v>157</v>
      </c>
      <c r="T16" s="51" t="s">
        <v>51</v>
      </c>
      <c r="U16" s="57">
        <v>1</v>
      </c>
      <c r="V16" s="26">
        <v>14.76</v>
      </c>
      <c r="W16" s="51" t="s">
        <v>51</v>
      </c>
      <c r="X16" s="51" t="s">
        <v>51</v>
      </c>
      <c r="Y16" s="51">
        <v>42</v>
      </c>
      <c r="Z16" s="51">
        <v>96</v>
      </c>
      <c r="AA16" s="57">
        <v>0.95</v>
      </c>
      <c r="AB16" s="16" t="s">
        <v>52</v>
      </c>
      <c r="AC16" s="72" t="s">
        <v>72</v>
      </c>
      <c r="AD16" s="91"/>
    </row>
    <row r="17" s="1" customFormat="1" ht="54" spans="1:30">
      <c r="A17" s="51"/>
      <c r="B17" s="72" t="s">
        <v>87</v>
      </c>
      <c r="C17" s="72" t="s">
        <v>42</v>
      </c>
      <c r="D17" s="72" t="s">
        <v>43</v>
      </c>
      <c r="E17" s="73" t="s">
        <v>152</v>
      </c>
      <c r="F17" s="72" t="s">
        <v>45</v>
      </c>
      <c r="G17" s="72" t="s">
        <v>60</v>
      </c>
      <c r="H17" s="72" t="s">
        <v>56</v>
      </c>
      <c r="I17" s="72" t="s">
        <v>166</v>
      </c>
      <c r="J17" s="52" t="s">
        <v>154</v>
      </c>
      <c r="K17" s="53">
        <f t="shared" si="2"/>
        <v>27</v>
      </c>
      <c r="L17" s="26">
        <v>27</v>
      </c>
      <c r="M17" s="81"/>
      <c r="N17" s="81"/>
      <c r="O17" s="81"/>
      <c r="P17" s="81"/>
      <c r="Q17" s="83" t="s">
        <v>167</v>
      </c>
      <c r="R17" s="73" t="s">
        <v>168</v>
      </c>
      <c r="S17" s="73" t="s">
        <v>161</v>
      </c>
      <c r="T17" s="26" t="s">
        <v>51</v>
      </c>
      <c r="U17" s="57">
        <v>1</v>
      </c>
      <c r="V17" s="26">
        <v>32.4</v>
      </c>
      <c r="W17" s="26" t="s">
        <v>51</v>
      </c>
      <c r="X17" s="26" t="s">
        <v>51</v>
      </c>
      <c r="Y17" s="81">
        <v>90</v>
      </c>
      <c r="Z17" s="81">
        <v>143</v>
      </c>
      <c r="AA17" s="56">
        <v>0.95</v>
      </c>
      <c r="AB17" s="73" t="s">
        <v>52</v>
      </c>
      <c r="AC17" s="72" t="s">
        <v>72</v>
      </c>
      <c r="AD17" s="91"/>
    </row>
    <row r="18" s="1" customFormat="1" ht="54" spans="1:30">
      <c r="A18" s="51"/>
      <c r="B18" s="72" t="s">
        <v>91</v>
      </c>
      <c r="C18" s="72" t="s">
        <v>42</v>
      </c>
      <c r="D18" s="72" t="s">
        <v>43</v>
      </c>
      <c r="E18" s="73" t="s">
        <v>152</v>
      </c>
      <c r="F18" s="72" t="s">
        <v>45</v>
      </c>
      <c r="G18" s="72" t="s">
        <v>55</v>
      </c>
      <c r="H18" s="72" t="s">
        <v>56</v>
      </c>
      <c r="I18" s="72" t="s">
        <v>169</v>
      </c>
      <c r="J18" s="52" t="s">
        <v>154</v>
      </c>
      <c r="K18" s="53">
        <f t="shared" si="2"/>
        <v>15</v>
      </c>
      <c r="L18" s="26">
        <v>15</v>
      </c>
      <c r="M18" s="81"/>
      <c r="N18" s="81"/>
      <c r="O18" s="81"/>
      <c r="P18" s="81"/>
      <c r="Q18" s="83" t="s">
        <v>169</v>
      </c>
      <c r="R18" s="73" t="s">
        <v>170</v>
      </c>
      <c r="S18" s="73" t="s">
        <v>157</v>
      </c>
      <c r="T18" s="26" t="s">
        <v>51</v>
      </c>
      <c r="U18" s="57">
        <v>1</v>
      </c>
      <c r="V18" s="26">
        <v>18</v>
      </c>
      <c r="W18" s="26" t="s">
        <v>51</v>
      </c>
      <c r="X18" s="26" t="s">
        <v>51</v>
      </c>
      <c r="Y18" s="81">
        <v>52</v>
      </c>
      <c r="Z18" s="81">
        <v>110</v>
      </c>
      <c r="AA18" s="56">
        <v>0.95</v>
      </c>
      <c r="AB18" s="73" t="s">
        <v>52</v>
      </c>
      <c r="AC18" s="72" t="s">
        <v>72</v>
      </c>
      <c r="AD18" s="91"/>
    </row>
    <row r="19" s="1" customFormat="1" spans="1:30">
      <c r="A19" s="3"/>
      <c r="B19" s="3"/>
      <c r="C19" s="3"/>
      <c r="D19" s="3"/>
      <c r="E19" s="3"/>
      <c r="F19" s="3"/>
      <c r="G19" s="3"/>
      <c r="H19" s="3"/>
      <c r="I19" s="3"/>
      <c r="J19" s="3"/>
      <c r="K19" s="4"/>
      <c r="L19" s="4"/>
      <c r="M19" s="4"/>
      <c r="N19" s="4"/>
      <c r="O19" s="4"/>
      <c r="P19" s="4"/>
      <c r="Q19" s="3"/>
      <c r="R19" s="3"/>
      <c r="S19" s="3"/>
      <c r="T19" s="3"/>
      <c r="U19" s="3"/>
      <c r="V19" s="4"/>
      <c r="W19" s="3"/>
      <c r="X19" s="3"/>
      <c r="Y19" s="3"/>
      <c r="Z19" s="3"/>
      <c r="AA19" s="3"/>
      <c r="AB19" s="3"/>
      <c r="AC19" s="3"/>
      <c r="AD19" s="3"/>
    </row>
  </sheetData>
  <autoFilter ref="A5:AD18">
    <extLst/>
  </autoFilter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472222222222222" right="0.354166666666667" top="0.708333333333333" bottom="0.66875" header="0.5" footer="0.5"/>
  <pageSetup paperSize="9" scale="38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8"/>
  <sheetViews>
    <sheetView workbookViewId="0">
      <selection activeCell="K6" sqref="K6"/>
    </sheetView>
  </sheetViews>
  <sheetFormatPr defaultColWidth="9" defaultRowHeight="13.5" outlineLevelRow="7"/>
  <cols>
    <col min="1" max="1" width="13.875" style="3" customWidth="1"/>
    <col min="2" max="2" width="18" style="3" customWidth="1"/>
    <col min="3" max="3" width="7" style="3" customWidth="1"/>
    <col min="4" max="4" width="8.65833333333333" style="3" customWidth="1"/>
    <col min="5" max="5" width="9" style="3"/>
    <col min="6" max="6" width="8.625" style="3" customWidth="1"/>
    <col min="7" max="7" width="10.75" style="3" customWidth="1"/>
    <col min="8" max="8" width="7.125" style="3" customWidth="1"/>
    <col min="9" max="9" width="38.625" style="3" customWidth="1"/>
    <col min="10" max="10" width="10.875" style="3" customWidth="1"/>
    <col min="11" max="11" width="9.375" style="4" customWidth="1"/>
    <col min="12" max="12" width="12.625" style="4" customWidth="1"/>
    <col min="13" max="16" width="8.125" style="4" customWidth="1"/>
    <col min="17" max="17" width="23.375" style="3" customWidth="1"/>
    <col min="18" max="18" width="19.75" style="3" customWidth="1"/>
    <col min="19" max="19" width="15.875" style="3" customWidth="1"/>
    <col min="20" max="21" width="9" style="3"/>
    <col min="22" max="22" width="9" style="4"/>
    <col min="23" max="27" width="9" style="3"/>
    <col min="28" max="28" width="16.875" style="3" customWidth="1"/>
    <col min="29" max="29" width="27.25" style="3" customWidth="1"/>
    <col min="30" max="30" width="9" style="3"/>
    <col min="31" max="16384" width="9" style="1"/>
  </cols>
  <sheetData>
    <row r="1" s="1" customFormat="1" ht="61.5" spans="1:30">
      <c r="A1" s="5" t="s">
        <v>171</v>
      </c>
      <c r="B1" s="6"/>
      <c r="C1" s="6"/>
      <c r="D1" s="6"/>
      <c r="E1" s="6"/>
      <c r="F1" s="6"/>
      <c r="G1" s="6"/>
      <c r="H1" s="6"/>
      <c r="I1" s="1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37"/>
      <c r="AA1" s="6"/>
      <c r="AB1" s="6"/>
      <c r="AC1" s="38"/>
      <c r="AD1" s="39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18" t="s">
        <v>8</v>
      </c>
      <c r="K2" s="19" t="s">
        <v>9</v>
      </c>
      <c r="L2" s="20" t="s">
        <v>10</v>
      </c>
      <c r="M2" s="20"/>
      <c r="N2" s="20"/>
      <c r="O2" s="20"/>
      <c r="P2" s="20"/>
      <c r="Q2" s="28" t="s">
        <v>11</v>
      </c>
      <c r="R2" s="19" t="s">
        <v>12</v>
      </c>
      <c r="S2" s="19"/>
      <c r="T2" s="19"/>
      <c r="U2" s="19"/>
      <c r="V2" s="19"/>
      <c r="W2" s="19"/>
      <c r="X2" s="19"/>
      <c r="Y2" s="19"/>
      <c r="Z2" s="19"/>
      <c r="AA2" s="19"/>
      <c r="AB2" s="40" t="s">
        <v>13</v>
      </c>
      <c r="AC2" s="40" t="s">
        <v>14</v>
      </c>
      <c r="AD2" s="41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18"/>
      <c r="K3" s="19"/>
      <c r="L3" s="20"/>
      <c r="M3" s="20"/>
      <c r="N3" s="20"/>
      <c r="O3" s="20"/>
      <c r="P3" s="20"/>
      <c r="Q3" s="28"/>
      <c r="R3" s="19" t="s">
        <v>16</v>
      </c>
      <c r="S3" s="19"/>
      <c r="T3" s="19"/>
      <c r="U3" s="19"/>
      <c r="V3" s="19" t="s">
        <v>17</v>
      </c>
      <c r="W3" s="7"/>
      <c r="X3" s="7"/>
      <c r="Y3" s="7"/>
      <c r="Z3" s="7"/>
      <c r="AA3" s="42" t="s">
        <v>18</v>
      </c>
      <c r="AB3" s="40"/>
      <c r="AC3" s="40"/>
      <c r="AD3" s="41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18"/>
      <c r="K4" s="19"/>
      <c r="L4" s="19" t="s">
        <v>19</v>
      </c>
      <c r="M4" s="19" t="s">
        <v>20</v>
      </c>
      <c r="N4" s="19" t="s">
        <v>21</v>
      </c>
      <c r="O4" s="19" t="s">
        <v>22</v>
      </c>
      <c r="P4" s="19" t="s">
        <v>23</v>
      </c>
      <c r="Q4" s="28"/>
      <c r="R4" s="19"/>
      <c r="S4" s="19"/>
      <c r="T4" s="19"/>
      <c r="U4" s="19"/>
      <c r="V4" s="19" t="s">
        <v>24</v>
      </c>
      <c r="W4" s="7"/>
      <c r="X4" s="7"/>
      <c r="Y4" s="7" t="s">
        <v>25</v>
      </c>
      <c r="Z4" s="7"/>
      <c r="AA4" s="42"/>
      <c r="AB4" s="40"/>
      <c r="AC4" s="40"/>
      <c r="AD4" s="41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18"/>
      <c r="K5" s="19"/>
      <c r="L5" s="19"/>
      <c r="M5" s="19"/>
      <c r="N5" s="19"/>
      <c r="O5" s="19"/>
      <c r="P5" s="19"/>
      <c r="Q5" s="28"/>
      <c r="R5" s="29" t="s">
        <v>29</v>
      </c>
      <c r="S5" s="29" t="s">
        <v>30</v>
      </c>
      <c r="T5" s="29" t="s">
        <v>31</v>
      </c>
      <c r="U5" s="29" t="s">
        <v>32</v>
      </c>
      <c r="V5" s="29" t="s">
        <v>33</v>
      </c>
      <c r="W5" s="30" t="s">
        <v>34</v>
      </c>
      <c r="X5" s="30" t="s">
        <v>35</v>
      </c>
      <c r="Y5" s="30" t="s">
        <v>36</v>
      </c>
      <c r="Z5" s="30" t="s">
        <v>37</v>
      </c>
      <c r="AA5" s="42"/>
      <c r="AB5" s="40"/>
      <c r="AC5" s="40"/>
      <c r="AD5" s="41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22">
        <v>24.6</v>
      </c>
      <c r="L6" s="22">
        <v>24.6</v>
      </c>
      <c r="M6" s="22">
        <v>0</v>
      </c>
      <c r="N6" s="22">
        <v>0</v>
      </c>
      <c r="O6" s="22">
        <v>0</v>
      </c>
      <c r="P6" s="22">
        <v>0</v>
      </c>
      <c r="Q6" s="22"/>
      <c r="R6" s="31"/>
      <c r="S6" s="32"/>
      <c r="T6" s="32"/>
      <c r="U6" s="32"/>
      <c r="V6" s="32"/>
      <c r="W6" s="32"/>
      <c r="X6" s="33"/>
      <c r="Y6" s="33"/>
      <c r="Z6" s="33"/>
      <c r="AA6" s="33"/>
      <c r="AB6" s="43"/>
      <c r="AC6" s="44"/>
      <c r="AD6" s="44"/>
    </row>
    <row r="7" s="1" customFormat="1" ht="15.75" spans="1:30">
      <c r="A7" s="7" t="s">
        <v>172</v>
      </c>
      <c r="B7" s="7"/>
      <c r="C7" s="10"/>
      <c r="D7" s="10"/>
      <c r="E7" s="11"/>
      <c r="F7" s="11"/>
      <c r="G7" s="12"/>
      <c r="H7" s="10"/>
      <c r="I7" s="10"/>
      <c r="J7" s="10"/>
      <c r="K7" s="22">
        <v>24.6</v>
      </c>
      <c r="L7" s="22">
        <v>24.6</v>
      </c>
      <c r="M7" s="22">
        <f t="shared" ref="M7:P7" si="0">M8</f>
        <v>0</v>
      </c>
      <c r="N7" s="22">
        <f t="shared" si="0"/>
        <v>0</v>
      </c>
      <c r="O7" s="22">
        <f t="shared" si="0"/>
        <v>0</v>
      </c>
      <c r="P7" s="22">
        <f t="shared" si="0"/>
        <v>0</v>
      </c>
      <c r="Q7" s="31"/>
      <c r="R7" s="31"/>
      <c r="S7" s="32"/>
      <c r="T7" s="32"/>
      <c r="U7" s="32"/>
      <c r="V7" s="32"/>
      <c r="W7" s="32"/>
      <c r="X7" s="33"/>
      <c r="Y7" s="33"/>
      <c r="Z7" s="33"/>
      <c r="AA7" s="33"/>
      <c r="AB7" s="43"/>
      <c r="AC7" s="44"/>
      <c r="AD7" s="44"/>
    </row>
    <row r="8" s="1" customFormat="1" ht="57" spans="1:30">
      <c r="A8" s="49"/>
      <c r="B8" s="58" t="s">
        <v>112</v>
      </c>
      <c r="C8" s="58" t="s">
        <v>42</v>
      </c>
      <c r="D8" s="58" t="s">
        <v>113</v>
      </c>
      <c r="E8" s="15" t="s">
        <v>114</v>
      </c>
      <c r="F8" s="16" t="s">
        <v>45</v>
      </c>
      <c r="G8" s="49" t="s">
        <v>51</v>
      </c>
      <c r="H8" s="49" t="s">
        <v>51</v>
      </c>
      <c r="I8" s="58" t="s">
        <v>115</v>
      </c>
      <c r="J8" s="25" t="s">
        <v>173</v>
      </c>
      <c r="K8" s="26">
        <v>24.6</v>
      </c>
      <c r="L8" s="26">
        <v>24.6</v>
      </c>
      <c r="M8" s="59"/>
      <c r="N8" s="59"/>
      <c r="O8" s="59"/>
      <c r="P8" s="59"/>
      <c r="Q8" s="15" t="s">
        <v>117</v>
      </c>
      <c r="R8" s="15" t="s">
        <v>118</v>
      </c>
      <c r="S8" s="49" t="s">
        <v>51</v>
      </c>
      <c r="T8" s="49" t="s">
        <v>174</v>
      </c>
      <c r="U8" s="49" t="s">
        <v>51</v>
      </c>
      <c r="V8" s="49" t="s">
        <v>51</v>
      </c>
      <c r="W8" s="49" t="s">
        <v>51</v>
      </c>
      <c r="X8" s="49" t="s">
        <v>51</v>
      </c>
      <c r="Y8" s="49" t="s">
        <v>51</v>
      </c>
      <c r="Z8" s="49">
        <v>82</v>
      </c>
      <c r="AA8" s="60">
        <v>1</v>
      </c>
      <c r="AB8" s="15" t="s">
        <v>120</v>
      </c>
      <c r="AC8" s="15" t="s">
        <v>121</v>
      </c>
      <c r="AD8" s="49"/>
    </row>
  </sheetData>
  <autoFilter ref="A5:AD8">
    <extLst/>
  </autoFilter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472222222222222" right="0.354166666666667" top="0.708333333333333" bottom="0.66875" header="0.5" footer="0.5"/>
  <pageSetup paperSize="9" scale="38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9"/>
  <sheetViews>
    <sheetView workbookViewId="0">
      <selection activeCell="K7" sqref="K7"/>
    </sheetView>
  </sheetViews>
  <sheetFormatPr defaultColWidth="9" defaultRowHeight="13.5"/>
  <cols>
    <col min="1" max="1" width="13.875" style="3" customWidth="1"/>
    <col min="2" max="2" width="18" style="3" customWidth="1"/>
    <col min="3" max="3" width="7" style="3" customWidth="1"/>
    <col min="4" max="4" width="8.65833333333333" style="3" customWidth="1"/>
    <col min="5" max="5" width="9" style="3"/>
    <col min="6" max="6" width="8.625" style="3" customWidth="1"/>
    <col min="7" max="7" width="10.75" style="3" customWidth="1"/>
    <col min="8" max="8" width="7.125" style="3" customWidth="1"/>
    <col min="9" max="9" width="38.625" style="3" customWidth="1"/>
    <col min="10" max="10" width="10.875" style="3" customWidth="1"/>
    <col min="11" max="11" width="9.375" style="4" customWidth="1"/>
    <col min="12" max="12" width="12.625" style="4" customWidth="1"/>
    <col min="13" max="16" width="8.125" style="4" customWidth="1"/>
    <col min="17" max="17" width="23.375" style="3" customWidth="1"/>
    <col min="18" max="18" width="19.75" style="3" customWidth="1"/>
    <col min="19" max="19" width="15.875" style="3" customWidth="1"/>
    <col min="20" max="21" width="9" style="3"/>
    <col min="22" max="22" width="9" style="4"/>
    <col min="23" max="27" width="9" style="3"/>
    <col min="28" max="28" width="16.875" style="3" customWidth="1"/>
    <col min="29" max="29" width="27.25" style="3" customWidth="1"/>
    <col min="30" max="30" width="9" style="3"/>
    <col min="31" max="16384" width="9" style="1"/>
  </cols>
  <sheetData>
    <row r="1" s="1" customFormat="1" ht="61.5" spans="1:30">
      <c r="A1" s="5" t="s">
        <v>171</v>
      </c>
      <c r="B1" s="6"/>
      <c r="C1" s="6"/>
      <c r="D1" s="6"/>
      <c r="E1" s="6"/>
      <c r="F1" s="6"/>
      <c r="G1" s="6"/>
      <c r="H1" s="6"/>
      <c r="I1" s="1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37"/>
      <c r="AA1" s="6"/>
      <c r="AB1" s="6"/>
      <c r="AC1" s="38"/>
      <c r="AD1" s="39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18" t="s">
        <v>8</v>
      </c>
      <c r="K2" s="19" t="s">
        <v>9</v>
      </c>
      <c r="L2" s="20" t="s">
        <v>10</v>
      </c>
      <c r="M2" s="20"/>
      <c r="N2" s="20"/>
      <c r="O2" s="20"/>
      <c r="P2" s="20"/>
      <c r="Q2" s="28" t="s">
        <v>11</v>
      </c>
      <c r="R2" s="19" t="s">
        <v>12</v>
      </c>
      <c r="S2" s="19"/>
      <c r="T2" s="19"/>
      <c r="U2" s="19"/>
      <c r="V2" s="19"/>
      <c r="W2" s="19"/>
      <c r="X2" s="19"/>
      <c r="Y2" s="19"/>
      <c r="Z2" s="19"/>
      <c r="AA2" s="19"/>
      <c r="AB2" s="40" t="s">
        <v>13</v>
      </c>
      <c r="AC2" s="40" t="s">
        <v>14</v>
      </c>
      <c r="AD2" s="41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18"/>
      <c r="K3" s="19"/>
      <c r="L3" s="20"/>
      <c r="M3" s="20"/>
      <c r="N3" s="20"/>
      <c r="O3" s="20"/>
      <c r="P3" s="20"/>
      <c r="Q3" s="28"/>
      <c r="R3" s="19" t="s">
        <v>16</v>
      </c>
      <c r="S3" s="19"/>
      <c r="T3" s="19"/>
      <c r="U3" s="19"/>
      <c r="V3" s="19" t="s">
        <v>17</v>
      </c>
      <c r="W3" s="7"/>
      <c r="X3" s="7"/>
      <c r="Y3" s="7"/>
      <c r="Z3" s="7"/>
      <c r="AA3" s="42" t="s">
        <v>18</v>
      </c>
      <c r="AB3" s="40"/>
      <c r="AC3" s="40"/>
      <c r="AD3" s="41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18"/>
      <c r="K4" s="19"/>
      <c r="L4" s="19" t="s">
        <v>19</v>
      </c>
      <c r="M4" s="19" t="s">
        <v>20</v>
      </c>
      <c r="N4" s="19" t="s">
        <v>21</v>
      </c>
      <c r="O4" s="19" t="s">
        <v>22</v>
      </c>
      <c r="P4" s="19" t="s">
        <v>23</v>
      </c>
      <c r="Q4" s="28"/>
      <c r="R4" s="19"/>
      <c r="S4" s="19"/>
      <c r="T4" s="19"/>
      <c r="U4" s="19"/>
      <c r="V4" s="19" t="s">
        <v>24</v>
      </c>
      <c r="W4" s="7"/>
      <c r="X4" s="7"/>
      <c r="Y4" s="7" t="s">
        <v>25</v>
      </c>
      <c r="Z4" s="7"/>
      <c r="AA4" s="42"/>
      <c r="AB4" s="40"/>
      <c r="AC4" s="40"/>
      <c r="AD4" s="41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18"/>
      <c r="K5" s="19"/>
      <c r="L5" s="19"/>
      <c r="M5" s="19"/>
      <c r="N5" s="19"/>
      <c r="O5" s="19"/>
      <c r="P5" s="19"/>
      <c r="Q5" s="28"/>
      <c r="R5" s="29" t="s">
        <v>29</v>
      </c>
      <c r="S5" s="29" t="s">
        <v>30</v>
      </c>
      <c r="T5" s="29" t="s">
        <v>31</v>
      </c>
      <c r="U5" s="29" t="s">
        <v>32</v>
      </c>
      <c r="V5" s="29" t="s">
        <v>33</v>
      </c>
      <c r="W5" s="30" t="s">
        <v>34</v>
      </c>
      <c r="X5" s="30" t="s">
        <v>35</v>
      </c>
      <c r="Y5" s="30" t="s">
        <v>36</v>
      </c>
      <c r="Z5" s="30" t="s">
        <v>37</v>
      </c>
      <c r="AA5" s="42"/>
      <c r="AB5" s="40"/>
      <c r="AC5" s="40"/>
      <c r="AD5" s="41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22">
        <v>1500</v>
      </c>
      <c r="L6" s="22">
        <v>500</v>
      </c>
      <c r="M6" s="22">
        <v>1000</v>
      </c>
      <c r="N6" s="22">
        <v>0</v>
      </c>
      <c r="O6" s="22">
        <v>0</v>
      </c>
      <c r="P6" s="22">
        <v>0</v>
      </c>
      <c r="Q6" s="22"/>
      <c r="R6" s="31"/>
      <c r="S6" s="32"/>
      <c r="T6" s="32"/>
      <c r="U6" s="32"/>
      <c r="V6" s="32"/>
      <c r="W6" s="32"/>
      <c r="X6" s="33"/>
      <c r="Y6" s="33"/>
      <c r="Z6" s="33"/>
      <c r="AA6" s="33"/>
      <c r="AB6" s="43"/>
      <c r="AC6" s="44"/>
      <c r="AD6" s="44"/>
    </row>
    <row r="7" s="1" customFormat="1" ht="15.75" spans="1:30">
      <c r="A7" s="7" t="s">
        <v>175</v>
      </c>
      <c r="B7" s="7"/>
      <c r="C7" s="14"/>
      <c r="D7" s="10"/>
      <c r="E7" s="14"/>
      <c r="F7" s="14"/>
      <c r="G7" s="49"/>
      <c r="H7" s="14"/>
      <c r="I7" s="14"/>
      <c r="J7" s="14"/>
      <c r="K7" s="22">
        <f t="shared" ref="K7:P7" si="0">K8</f>
        <v>1500</v>
      </c>
      <c r="L7" s="22">
        <f t="shared" si="0"/>
        <v>500</v>
      </c>
      <c r="M7" s="22">
        <f t="shared" si="0"/>
        <v>1000</v>
      </c>
      <c r="N7" s="22">
        <f t="shared" si="0"/>
        <v>0</v>
      </c>
      <c r="O7" s="22">
        <f t="shared" si="0"/>
        <v>0</v>
      </c>
      <c r="P7" s="22">
        <f t="shared" si="0"/>
        <v>0</v>
      </c>
      <c r="Q7" s="54"/>
      <c r="R7" s="10"/>
      <c r="S7" s="10"/>
      <c r="T7" s="34"/>
      <c r="U7" s="13"/>
      <c r="V7" s="34"/>
      <c r="W7" s="13"/>
      <c r="X7" s="13"/>
      <c r="Y7" s="13"/>
      <c r="Z7" s="14"/>
      <c r="AA7" s="14"/>
      <c r="AB7" s="34"/>
      <c r="AC7" s="13"/>
      <c r="AD7" s="13"/>
    </row>
    <row r="8" s="1" customFormat="1" ht="28.5" spans="1:30">
      <c r="A8" s="7" t="s">
        <v>176</v>
      </c>
      <c r="B8" s="7"/>
      <c r="C8" s="14"/>
      <c r="D8" s="14"/>
      <c r="E8" s="14"/>
      <c r="F8" s="50"/>
      <c r="G8" s="14"/>
      <c r="H8" s="14"/>
      <c r="I8" s="14"/>
      <c r="J8" s="14"/>
      <c r="K8" s="22">
        <f>L8+M8</f>
        <v>1500</v>
      </c>
      <c r="L8" s="22">
        <f t="shared" ref="L8:P8" si="1">SUM(L9:L9)</f>
        <v>500</v>
      </c>
      <c r="M8" s="22">
        <f t="shared" si="1"/>
        <v>1000</v>
      </c>
      <c r="N8" s="22">
        <f t="shared" si="1"/>
        <v>0</v>
      </c>
      <c r="O8" s="22">
        <f t="shared" si="1"/>
        <v>0</v>
      </c>
      <c r="P8" s="22">
        <f t="shared" si="1"/>
        <v>0</v>
      </c>
      <c r="Q8" s="22"/>
      <c r="R8" s="33"/>
      <c r="S8" s="33"/>
      <c r="T8" s="33"/>
      <c r="U8" s="14"/>
      <c r="V8" s="14"/>
      <c r="W8" s="34"/>
      <c r="X8" s="14"/>
      <c r="Y8" s="14"/>
      <c r="Z8" s="45"/>
      <c r="AA8" s="45"/>
      <c r="AB8" s="45"/>
      <c r="AC8" s="45"/>
      <c r="AD8" s="45"/>
    </row>
    <row r="9" s="1" customFormat="1" ht="55.5" spans="1:30">
      <c r="A9" s="14"/>
      <c r="B9" s="16" t="s">
        <v>177</v>
      </c>
      <c r="C9" s="16" t="s">
        <v>97</v>
      </c>
      <c r="D9" s="16" t="s">
        <v>98</v>
      </c>
      <c r="E9" s="16" t="s">
        <v>152</v>
      </c>
      <c r="F9" s="16" t="s">
        <v>45</v>
      </c>
      <c r="G9" s="16" t="s">
        <v>99</v>
      </c>
      <c r="H9" s="51" t="s">
        <v>51</v>
      </c>
      <c r="I9" s="16" t="s">
        <v>178</v>
      </c>
      <c r="J9" s="52" t="s">
        <v>154</v>
      </c>
      <c r="K9" s="26">
        <f>SUM(L9:P9)</f>
        <v>1500</v>
      </c>
      <c r="L9" s="53">
        <v>500</v>
      </c>
      <c r="M9" s="26">
        <v>1000</v>
      </c>
      <c r="N9" s="26"/>
      <c r="O9" s="26"/>
      <c r="P9" s="26"/>
      <c r="Q9" s="55" t="s">
        <v>179</v>
      </c>
      <c r="R9" s="16" t="s">
        <v>178</v>
      </c>
      <c r="S9" s="56">
        <v>1</v>
      </c>
      <c r="T9" s="51" t="s">
        <v>51</v>
      </c>
      <c r="U9" s="51" t="s">
        <v>51</v>
      </c>
      <c r="V9" s="51" t="s">
        <v>51</v>
      </c>
      <c r="W9" s="51" t="s">
        <v>51</v>
      </c>
      <c r="X9" s="51" t="s">
        <v>51</v>
      </c>
      <c r="Y9" s="51">
        <v>1834</v>
      </c>
      <c r="Z9" s="51">
        <v>4491</v>
      </c>
      <c r="AA9" s="57">
        <v>0.95</v>
      </c>
      <c r="AB9" s="16" t="s">
        <v>102</v>
      </c>
      <c r="AC9" s="16" t="s">
        <v>103</v>
      </c>
      <c r="AD9" s="51"/>
    </row>
  </sheetData>
  <autoFilter ref="A5:AD9">
    <extLst/>
  </autoFilter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472222222222222" right="0.354166666666667" top="0.708333333333333" bottom="0.66875" header="0.5" footer="0.5"/>
  <pageSetup paperSize="9" scale="38" fitToHeight="0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9"/>
  <sheetViews>
    <sheetView workbookViewId="0">
      <selection activeCell="I14" sqref="I14"/>
    </sheetView>
  </sheetViews>
  <sheetFormatPr defaultColWidth="9" defaultRowHeight="13.5"/>
  <cols>
    <col min="1" max="1" width="13.875" style="3" customWidth="1"/>
    <col min="2" max="2" width="18" style="3" customWidth="1"/>
    <col min="3" max="3" width="7" style="3" customWidth="1"/>
    <col min="4" max="4" width="8.65833333333333" style="3" customWidth="1"/>
    <col min="5" max="5" width="9" style="3"/>
    <col min="6" max="6" width="8.625" style="3" customWidth="1"/>
    <col min="7" max="7" width="10.75" style="3" customWidth="1"/>
    <col min="8" max="8" width="7.125" style="3" customWidth="1"/>
    <col min="9" max="9" width="38.625" style="3" customWidth="1"/>
    <col min="10" max="10" width="10.875" style="3" customWidth="1"/>
    <col min="11" max="11" width="9.375" style="4" customWidth="1"/>
    <col min="12" max="12" width="12.625" style="4" customWidth="1"/>
    <col min="13" max="16" width="8.125" style="4" customWidth="1"/>
    <col min="17" max="17" width="23.375" style="3" customWidth="1"/>
    <col min="18" max="18" width="19.75" style="3" customWidth="1"/>
    <col min="19" max="19" width="15.875" style="3" customWidth="1"/>
    <col min="20" max="21" width="9" style="3"/>
    <col min="22" max="22" width="9" style="4"/>
    <col min="23" max="27" width="9" style="3"/>
    <col min="28" max="28" width="16.875" style="3" customWidth="1"/>
    <col min="29" max="29" width="27.25" style="3" customWidth="1"/>
    <col min="30" max="30" width="9" style="3"/>
    <col min="31" max="16384" width="9" style="1"/>
  </cols>
  <sheetData>
    <row r="1" s="1" customFormat="1" ht="61.5" spans="1:30">
      <c r="A1" s="5" t="s">
        <v>171</v>
      </c>
      <c r="B1" s="6"/>
      <c r="C1" s="6"/>
      <c r="D1" s="6"/>
      <c r="E1" s="6"/>
      <c r="F1" s="6"/>
      <c r="G1" s="6"/>
      <c r="H1" s="6"/>
      <c r="I1" s="1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37"/>
      <c r="AA1" s="6"/>
      <c r="AB1" s="6"/>
      <c r="AC1" s="38"/>
      <c r="AD1" s="39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18" t="s">
        <v>8</v>
      </c>
      <c r="K2" s="19" t="s">
        <v>9</v>
      </c>
      <c r="L2" s="20" t="s">
        <v>10</v>
      </c>
      <c r="M2" s="20"/>
      <c r="N2" s="20"/>
      <c r="O2" s="20"/>
      <c r="P2" s="20"/>
      <c r="Q2" s="28" t="s">
        <v>11</v>
      </c>
      <c r="R2" s="19" t="s">
        <v>12</v>
      </c>
      <c r="S2" s="19"/>
      <c r="T2" s="19"/>
      <c r="U2" s="19"/>
      <c r="V2" s="19"/>
      <c r="W2" s="19"/>
      <c r="X2" s="19"/>
      <c r="Y2" s="19"/>
      <c r="Z2" s="19"/>
      <c r="AA2" s="19"/>
      <c r="AB2" s="40" t="s">
        <v>13</v>
      </c>
      <c r="AC2" s="40" t="s">
        <v>14</v>
      </c>
      <c r="AD2" s="41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18"/>
      <c r="K3" s="19"/>
      <c r="L3" s="20"/>
      <c r="M3" s="20"/>
      <c r="N3" s="20"/>
      <c r="O3" s="20"/>
      <c r="P3" s="20"/>
      <c r="Q3" s="28"/>
      <c r="R3" s="19" t="s">
        <v>16</v>
      </c>
      <c r="S3" s="19"/>
      <c r="T3" s="19"/>
      <c r="U3" s="19"/>
      <c r="V3" s="19" t="s">
        <v>17</v>
      </c>
      <c r="W3" s="7"/>
      <c r="X3" s="7"/>
      <c r="Y3" s="7"/>
      <c r="Z3" s="7"/>
      <c r="AA3" s="42" t="s">
        <v>18</v>
      </c>
      <c r="AB3" s="40"/>
      <c r="AC3" s="40"/>
      <c r="AD3" s="41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18"/>
      <c r="K4" s="19"/>
      <c r="L4" s="19" t="s">
        <v>19</v>
      </c>
      <c r="M4" s="19" t="s">
        <v>20</v>
      </c>
      <c r="N4" s="19" t="s">
        <v>21</v>
      </c>
      <c r="O4" s="19" t="s">
        <v>22</v>
      </c>
      <c r="P4" s="19" t="s">
        <v>23</v>
      </c>
      <c r="Q4" s="28"/>
      <c r="R4" s="19"/>
      <c r="S4" s="19"/>
      <c r="T4" s="19"/>
      <c r="U4" s="19"/>
      <c r="V4" s="19" t="s">
        <v>24</v>
      </c>
      <c r="W4" s="7"/>
      <c r="X4" s="7"/>
      <c r="Y4" s="7" t="s">
        <v>25</v>
      </c>
      <c r="Z4" s="7"/>
      <c r="AA4" s="42"/>
      <c r="AB4" s="40"/>
      <c r="AC4" s="40"/>
      <c r="AD4" s="41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18"/>
      <c r="K5" s="19"/>
      <c r="L5" s="19"/>
      <c r="M5" s="19"/>
      <c r="N5" s="19"/>
      <c r="O5" s="19"/>
      <c r="P5" s="19"/>
      <c r="Q5" s="28"/>
      <c r="R5" s="29" t="s">
        <v>29</v>
      </c>
      <c r="S5" s="29" t="s">
        <v>30</v>
      </c>
      <c r="T5" s="29" t="s">
        <v>31</v>
      </c>
      <c r="U5" s="29" t="s">
        <v>32</v>
      </c>
      <c r="V5" s="29" t="s">
        <v>33</v>
      </c>
      <c r="W5" s="30" t="s">
        <v>34</v>
      </c>
      <c r="X5" s="30" t="s">
        <v>35</v>
      </c>
      <c r="Y5" s="30" t="s">
        <v>36</v>
      </c>
      <c r="Z5" s="30" t="s">
        <v>37</v>
      </c>
      <c r="AA5" s="42"/>
      <c r="AB5" s="40"/>
      <c r="AC5" s="40"/>
      <c r="AD5" s="41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21">
        <v>22.95</v>
      </c>
      <c r="L6" s="22">
        <v>22.95</v>
      </c>
      <c r="M6" s="22">
        <v>0</v>
      </c>
      <c r="N6" s="22">
        <v>0</v>
      </c>
      <c r="O6" s="22">
        <v>0</v>
      </c>
      <c r="P6" s="22">
        <v>0</v>
      </c>
      <c r="Q6" s="22"/>
      <c r="R6" s="31"/>
      <c r="S6" s="32"/>
      <c r="T6" s="32"/>
      <c r="U6" s="32"/>
      <c r="V6" s="32"/>
      <c r="W6" s="32"/>
      <c r="X6" s="33"/>
      <c r="Y6" s="33"/>
      <c r="Z6" s="33"/>
      <c r="AA6" s="33"/>
      <c r="AB6" s="43"/>
      <c r="AC6" s="44"/>
      <c r="AD6" s="44"/>
    </row>
    <row r="7" s="1" customFormat="1" ht="15.75" spans="1:30">
      <c r="A7" s="7" t="s">
        <v>180</v>
      </c>
      <c r="B7" s="13"/>
      <c r="C7" s="14"/>
      <c r="D7" s="14"/>
      <c r="E7" s="14"/>
      <c r="F7" s="14"/>
      <c r="G7" s="13"/>
      <c r="H7" s="13"/>
      <c r="I7" s="14"/>
      <c r="J7" s="25"/>
      <c r="K7" s="22">
        <v>22.95</v>
      </c>
      <c r="L7" s="22">
        <v>22.95</v>
      </c>
      <c r="M7" s="22">
        <f t="shared" ref="M7:P7" si="0">M8</f>
        <v>0</v>
      </c>
      <c r="N7" s="22">
        <f t="shared" si="0"/>
        <v>0</v>
      </c>
      <c r="O7" s="22">
        <f t="shared" si="0"/>
        <v>0</v>
      </c>
      <c r="P7" s="22">
        <f t="shared" si="0"/>
        <v>0</v>
      </c>
      <c r="Q7" s="33"/>
      <c r="R7" s="14"/>
      <c r="S7" s="34"/>
      <c r="T7" s="33"/>
      <c r="U7" s="34"/>
      <c r="V7" s="32"/>
      <c r="W7" s="33"/>
      <c r="X7" s="33"/>
      <c r="Y7" s="48"/>
      <c r="Z7" s="48"/>
      <c r="AA7" s="34"/>
      <c r="AB7" s="33"/>
      <c r="AC7" s="45"/>
      <c r="AD7" s="45"/>
    </row>
    <row r="8" s="1" customFormat="1" ht="42.75" spans="1:30">
      <c r="A8" s="14"/>
      <c r="B8" s="15" t="s">
        <v>135</v>
      </c>
      <c r="C8" s="15" t="s">
        <v>42</v>
      </c>
      <c r="D8" s="15" t="s">
        <v>136</v>
      </c>
      <c r="E8" s="15" t="s">
        <v>181</v>
      </c>
      <c r="F8" s="16" t="s">
        <v>45</v>
      </c>
      <c r="G8" s="14" t="s">
        <v>51</v>
      </c>
      <c r="H8" s="14" t="s">
        <v>51</v>
      </c>
      <c r="I8" s="15" t="s">
        <v>138</v>
      </c>
      <c r="J8" s="25" t="s">
        <v>173</v>
      </c>
      <c r="K8" s="26">
        <v>22.95</v>
      </c>
      <c r="L8" s="26">
        <v>22.95</v>
      </c>
      <c r="M8" s="27"/>
      <c r="N8" s="27"/>
      <c r="O8" s="27"/>
      <c r="P8" s="27"/>
      <c r="Q8" s="35" t="s">
        <v>182</v>
      </c>
      <c r="R8" s="35" t="s">
        <v>140</v>
      </c>
      <c r="S8" s="36" t="s">
        <v>183</v>
      </c>
      <c r="T8" s="33" t="s">
        <v>51</v>
      </c>
      <c r="U8" s="34">
        <v>1</v>
      </c>
      <c r="V8" s="32" t="s">
        <v>51</v>
      </c>
      <c r="W8" s="33" t="s">
        <v>51</v>
      </c>
      <c r="X8" s="33" t="s">
        <v>51</v>
      </c>
      <c r="Y8" s="48">
        <v>148</v>
      </c>
      <c r="Z8" s="48" t="s">
        <v>51</v>
      </c>
      <c r="AA8" s="34">
        <v>1</v>
      </c>
      <c r="AB8" s="15" t="s">
        <v>52</v>
      </c>
      <c r="AC8" s="15" t="s">
        <v>142</v>
      </c>
      <c r="AD8" s="45"/>
    </row>
    <row r="9" s="1" customFormat="1" spans="1:30">
      <c r="A9" s="3"/>
      <c r="B9" s="3"/>
      <c r="C9" s="3"/>
      <c r="D9" s="3"/>
      <c r="E9" s="3"/>
      <c r="F9" s="3"/>
      <c r="G9" s="3"/>
      <c r="H9" s="3"/>
      <c r="I9" s="3"/>
      <c r="J9" s="3"/>
      <c r="K9" s="4"/>
      <c r="L9" s="4"/>
      <c r="M9" s="4"/>
      <c r="N9" s="4"/>
      <c r="O9" s="4"/>
      <c r="P9" s="4"/>
      <c r="Q9" s="3"/>
      <c r="R9" s="3"/>
      <c r="S9" s="3"/>
      <c r="T9" s="3"/>
      <c r="U9" s="3"/>
      <c r="V9" s="4"/>
      <c r="W9" s="3"/>
      <c r="X9" s="3"/>
      <c r="Y9" s="3"/>
      <c r="Z9" s="3"/>
      <c r="AA9" s="3"/>
      <c r="AB9" s="3"/>
      <c r="AC9" s="3"/>
      <c r="AD9" s="3"/>
    </row>
  </sheetData>
  <autoFilter ref="A5:AD8">
    <extLst/>
  </autoFilter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472222222222222" right="0.354166666666667" top="0.708333333333333" bottom="0.66875" header="0.5" footer="0.5"/>
  <pageSetup paperSize="9" scale="38" fitToHeight="0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8"/>
  <sheetViews>
    <sheetView workbookViewId="0">
      <selection activeCell="F12" sqref="F12"/>
    </sheetView>
  </sheetViews>
  <sheetFormatPr defaultColWidth="9" defaultRowHeight="13.5" outlineLevelRow="7"/>
  <cols>
    <col min="1" max="1" width="13.875" style="3" customWidth="1"/>
    <col min="2" max="2" width="18" style="3" customWidth="1"/>
    <col min="3" max="3" width="7" style="3" customWidth="1"/>
    <col min="4" max="4" width="8.65833333333333" style="3" customWidth="1"/>
    <col min="5" max="5" width="9" style="3"/>
    <col min="6" max="6" width="8.625" style="3" customWidth="1"/>
    <col min="7" max="7" width="10.75" style="3" customWidth="1"/>
    <col min="8" max="8" width="7.125" style="3" customWidth="1"/>
    <col min="9" max="9" width="38.625" style="3" customWidth="1"/>
    <col min="10" max="10" width="10.875" style="3" customWidth="1"/>
    <col min="11" max="11" width="9.375" style="4" customWidth="1"/>
    <col min="12" max="12" width="12.625" style="4" customWidth="1"/>
    <col min="13" max="16" width="8.125" style="4" customWidth="1"/>
    <col min="17" max="17" width="23.375" style="3" customWidth="1"/>
    <col min="18" max="18" width="19.75" style="3" customWidth="1"/>
    <col min="19" max="19" width="15.875" style="3" customWidth="1"/>
    <col min="20" max="21" width="9" style="3"/>
    <col min="22" max="22" width="9" style="4"/>
    <col min="23" max="27" width="9" style="3"/>
    <col min="28" max="28" width="16.875" style="3" customWidth="1"/>
    <col min="29" max="29" width="27.25" style="3" customWidth="1"/>
    <col min="30" max="30" width="9" style="3"/>
    <col min="31" max="16384" width="9" style="1"/>
  </cols>
  <sheetData>
    <row r="1" s="1" customFormat="1" ht="61.5" spans="1:30">
      <c r="A1" s="5" t="s">
        <v>171</v>
      </c>
      <c r="B1" s="6"/>
      <c r="C1" s="6"/>
      <c r="D1" s="6"/>
      <c r="E1" s="6"/>
      <c r="F1" s="6"/>
      <c r="G1" s="6"/>
      <c r="H1" s="6"/>
      <c r="I1" s="1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37"/>
      <c r="AA1" s="6"/>
      <c r="AB1" s="6"/>
      <c r="AC1" s="38"/>
      <c r="AD1" s="39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18" t="s">
        <v>8</v>
      </c>
      <c r="K2" s="19" t="s">
        <v>9</v>
      </c>
      <c r="L2" s="20" t="s">
        <v>10</v>
      </c>
      <c r="M2" s="20"/>
      <c r="N2" s="20"/>
      <c r="O2" s="20"/>
      <c r="P2" s="20"/>
      <c r="Q2" s="28" t="s">
        <v>11</v>
      </c>
      <c r="R2" s="19" t="s">
        <v>12</v>
      </c>
      <c r="S2" s="19"/>
      <c r="T2" s="19"/>
      <c r="U2" s="19"/>
      <c r="V2" s="19"/>
      <c r="W2" s="19"/>
      <c r="X2" s="19"/>
      <c r="Y2" s="19"/>
      <c r="Z2" s="19"/>
      <c r="AA2" s="19"/>
      <c r="AB2" s="40" t="s">
        <v>13</v>
      </c>
      <c r="AC2" s="40" t="s">
        <v>14</v>
      </c>
      <c r="AD2" s="41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18"/>
      <c r="K3" s="19"/>
      <c r="L3" s="20"/>
      <c r="M3" s="20"/>
      <c r="N3" s="20"/>
      <c r="O3" s="20"/>
      <c r="P3" s="20"/>
      <c r="Q3" s="28"/>
      <c r="R3" s="19" t="s">
        <v>16</v>
      </c>
      <c r="S3" s="19"/>
      <c r="T3" s="19"/>
      <c r="U3" s="19"/>
      <c r="V3" s="19" t="s">
        <v>17</v>
      </c>
      <c r="W3" s="7"/>
      <c r="X3" s="7"/>
      <c r="Y3" s="7"/>
      <c r="Z3" s="7"/>
      <c r="AA3" s="42" t="s">
        <v>18</v>
      </c>
      <c r="AB3" s="40"/>
      <c r="AC3" s="40"/>
      <c r="AD3" s="41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18"/>
      <c r="K4" s="19"/>
      <c r="L4" s="19" t="s">
        <v>19</v>
      </c>
      <c r="M4" s="19" t="s">
        <v>20</v>
      </c>
      <c r="N4" s="19" t="s">
        <v>21</v>
      </c>
      <c r="O4" s="19" t="s">
        <v>22</v>
      </c>
      <c r="P4" s="19" t="s">
        <v>23</v>
      </c>
      <c r="Q4" s="28"/>
      <c r="R4" s="19"/>
      <c r="S4" s="19"/>
      <c r="T4" s="19"/>
      <c r="U4" s="19"/>
      <c r="V4" s="19" t="s">
        <v>24</v>
      </c>
      <c r="W4" s="7"/>
      <c r="X4" s="7"/>
      <c r="Y4" s="7" t="s">
        <v>25</v>
      </c>
      <c r="Z4" s="7"/>
      <c r="AA4" s="42"/>
      <c r="AB4" s="40"/>
      <c r="AC4" s="40"/>
      <c r="AD4" s="41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18"/>
      <c r="K5" s="19"/>
      <c r="L5" s="19"/>
      <c r="M5" s="19"/>
      <c r="N5" s="19"/>
      <c r="O5" s="19"/>
      <c r="P5" s="19"/>
      <c r="Q5" s="28"/>
      <c r="R5" s="29" t="s">
        <v>29</v>
      </c>
      <c r="S5" s="29" t="s">
        <v>30</v>
      </c>
      <c r="T5" s="29" t="s">
        <v>31</v>
      </c>
      <c r="U5" s="29" t="s">
        <v>32</v>
      </c>
      <c r="V5" s="29" t="s">
        <v>33</v>
      </c>
      <c r="W5" s="30" t="s">
        <v>34</v>
      </c>
      <c r="X5" s="30" t="s">
        <v>35</v>
      </c>
      <c r="Y5" s="30" t="s">
        <v>36</v>
      </c>
      <c r="Z5" s="30" t="s">
        <v>37</v>
      </c>
      <c r="AA5" s="42"/>
      <c r="AB5" s="40"/>
      <c r="AC5" s="40"/>
      <c r="AD5" s="41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21">
        <v>200.58</v>
      </c>
      <c r="L6" s="22">
        <v>200.58</v>
      </c>
      <c r="M6" s="22">
        <v>0</v>
      </c>
      <c r="N6" s="22">
        <v>0</v>
      </c>
      <c r="O6" s="22">
        <v>0</v>
      </c>
      <c r="P6" s="22">
        <v>0</v>
      </c>
      <c r="Q6" s="22"/>
      <c r="R6" s="31"/>
      <c r="S6" s="32"/>
      <c r="T6" s="32"/>
      <c r="U6" s="32"/>
      <c r="V6" s="32"/>
      <c r="W6" s="32"/>
      <c r="X6" s="33"/>
      <c r="Y6" s="33"/>
      <c r="Z6" s="33"/>
      <c r="AA6" s="33"/>
      <c r="AB6" s="43"/>
      <c r="AC6" s="44"/>
      <c r="AD6" s="44"/>
    </row>
    <row r="7" s="1" customFormat="1" ht="15.75" spans="1:30">
      <c r="A7" s="7" t="s">
        <v>122</v>
      </c>
      <c r="B7" s="13"/>
      <c r="C7" s="14"/>
      <c r="D7" s="14"/>
      <c r="E7" s="14"/>
      <c r="F7" s="14"/>
      <c r="G7" s="13"/>
      <c r="H7" s="13"/>
      <c r="I7" s="14"/>
      <c r="J7" s="23"/>
      <c r="K7" s="22">
        <v>200.58</v>
      </c>
      <c r="L7" s="22">
        <v>200.58</v>
      </c>
      <c r="M7" s="22">
        <f t="shared" ref="M7:P7" si="0">M8</f>
        <v>0</v>
      </c>
      <c r="N7" s="22">
        <f t="shared" si="0"/>
        <v>0</v>
      </c>
      <c r="O7" s="22">
        <f t="shared" si="0"/>
        <v>0</v>
      </c>
      <c r="P7" s="22">
        <f t="shared" si="0"/>
        <v>0</v>
      </c>
      <c r="Q7" s="33"/>
      <c r="R7" s="14"/>
      <c r="S7" s="34"/>
      <c r="T7" s="33"/>
      <c r="U7" s="34"/>
      <c r="V7" s="33"/>
      <c r="W7" s="33"/>
      <c r="X7" s="33"/>
      <c r="Y7" s="14"/>
      <c r="Z7" s="14"/>
      <c r="AA7" s="33"/>
      <c r="AB7" s="33"/>
      <c r="AC7" s="45"/>
      <c r="AD7" s="45"/>
    </row>
    <row r="8" s="1" customFormat="1" ht="71.25" spans="1:30">
      <c r="A8" s="14"/>
      <c r="B8" s="15" t="s">
        <v>123</v>
      </c>
      <c r="C8" s="15" t="s">
        <v>42</v>
      </c>
      <c r="D8" s="15" t="s">
        <v>124</v>
      </c>
      <c r="E8" s="15" t="s">
        <v>125</v>
      </c>
      <c r="F8" s="16" t="s">
        <v>45</v>
      </c>
      <c r="G8" s="13" t="s">
        <v>51</v>
      </c>
      <c r="H8" s="13" t="s">
        <v>51</v>
      </c>
      <c r="I8" s="24" t="s">
        <v>184</v>
      </c>
      <c r="J8" s="25" t="s">
        <v>173</v>
      </c>
      <c r="K8" s="26">
        <v>200.58</v>
      </c>
      <c r="L8" s="26">
        <v>200.58</v>
      </c>
      <c r="M8" s="27"/>
      <c r="N8" s="27"/>
      <c r="O8" s="27"/>
      <c r="P8" s="27"/>
      <c r="Q8" s="35" t="s">
        <v>185</v>
      </c>
      <c r="R8" s="35" t="s">
        <v>186</v>
      </c>
      <c r="S8" s="36" t="s">
        <v>187</v>
      </c>
      <c r="T8" s="33" t="s">
        <v>188</v>
      </c>
      <c r="U8" s="34" t="s">
        <v>51</v>
      </c>
      <c r="V8" s="35" t="s">
        <v>131</v>
      </c>
      <c r="W8" s="33" t="s">
        <v>51</v>
      </c>
      <c r="X8" s="33" t="s">
        <v>51</v>
      </c>
      <c r="Y8" s="46" t="s">
        <v>51</v>
      </c>
      <c r="Z8" s="14">
        <v>299</v>
      </c>
      <c r="AA8" s="34">
        <v>1</v>
      </c>
      <c r="AB8" s="15" t="s">
        <v>132</v>
      </c>
      <c r="AC8" s="47" t="s">
        <v>189</v>
      </c>
      <c r="AD8" s="45"/>
    </row>
  </sheetData>
  <autoFilter ref="A5:AD8">
    <extLst/>
  </autoFilter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472222222222222" right="0.354166666666667" top="0.708333333333333" bottom="0.66875" header="0.5" footer="0.5"/>
  <pageSetup paperSize="9" scale="3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项目库明细表</vt:lpstr>
      <vt:lpstr>农业农村局</vt:lpstr>
      <vt:lpstr>教体局</vt:lpstr>
      <vt:lpstr>交通局</vt:lpstr>
      <vt:lpstr>财政局</vt:lpstr>
      <vt:lpstr>人社局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陈倩</cp:lastModifiedBy>
  <dcterms:created xsi:type="dcterms:W3CDTF">2021-12-15T00:29:00Z</dcterms:created>
  <dcterms:modified xsi:type="dcterms:W3CDTF">2022-09-22T01:22:05Z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63811963AB3B45BAA8C8C863749535BF</vt:lpwstr>
  </property>
  <property fmtid="{D5CDD505-2E9C-101B-9397-08002B2CF9AE}" pid="3" name="KSOProductBuildVer">
    <vt:lpwstr>2052-11.1.0.12358</vt:lpwstr>
  </property>
  <property fmtid="{D5CDD505-2E9C-101B-9397-08002B2CF9AE}" pid="4" name="commondata">
    <vt:lpwstr>eyJoZGlkIjoiZjE0YzY2ZTk3MTM2NGJmM2UxZjA1NDRiMjRkNWZiM2UifQ==</vt:lpwstr>
  </property>
</Properties>
</file>